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External Affairs\Press\Scheduled releases\Airline Finances Releases\Releases 2019\1Q 2019\"/>
    </mc:Choice>
  </mc:AlternateContent>
  <bookViews>
    <workbookView xWindow="-15" yWindow="-15" windowWidth="14520" windowHeight="11760" tabRatio="864"/>
  </bookViews>
  <sheets>
    <sheet name="Table 1" sheetId="27" r:id="rId1"/>
    <sheet name="Table 2" sheetId="28" r:id="rId2"/>
    <sheet name="Table 3" sheetId="29" r:id="rId3"/>
    <sheet name="Table 4" sheetId="30" r:id="rId4"/>
    <sheet name="Table 5" sheetId="31" r:id="rId5"/>
    <sheet name="Table 6" sheetId="32" r:id="rId6"/>
  </sheets>
  <definedNames>
    <definedName name="_xlnm.Print_Area" localSheetId="0">'Table 1'!$A$1:$H$15</definedName>
    <definedName name="_xlnm.Print_Area" localSheetId="1">'Table 2'!$A$1:$H$15</definedName>
    <definedName name="_xlnm.Print_Area" localSheetId="2">'Table 3'!$A$1:$H$15</definedName>
    <definedName name="_xlnm.Print_Area" localSheetId="3">'Table 4'!$A$1:$F$39</definedName>
    <definedName name="_xlnm.Print_Area" localSheetId="4">'Table 5'!$A$1:$G$39</definedName>
    <definedName name="_xlnm.Print_Area" localSheetId="5">'Table 6'!$A$1:$F$39</definedName>
  </definedNames>
  <calcPr calcId="162913"/>
</workbook>
</file>

<file path=xl/calcChain.xml><?xml version="1.0" encoding="utf-8"?>
<calcChain xmlns="http://schemas.openxmlformats.org/spreadsheetml/2006/main">
  <c r="E26" i="32" l="1"/>
  <c r="D26" i="32"/>
  <c r="E26" i="31"/>
  <c r="D26" i="31"/>
  <c r="E26" i="30"/>
  <c r="D26" i="30"/>
  <c r="E30" i="30" l="1"/>
  <c r="D30" i="30"/>
  <c r="D29" i="30"/>
  <c r="E28" i="30"/>
  <c r="D28" i="30"/>
  <c r="E27" i="30"/>
  <c r="D27" i="30"/>
  <c r="E24" i="30"/>
  <c r="D24" i="30"/>
  <c r="C22" i="30"/>
  <c r="F17" i="30" s="1"/>
  <c r="B22" i="30"/>
  <c r="F21" i="30"/>
  <c r="E21" i="30"/>
  <c r="D21" i="30"/>
  <c r="F20" i="30"/>
  <c r="E20" i="30"/>
  <c r="D20" i="30"/>
  <c r="F19" i="30"/>
  <c r="E19" i="30"/>
  <c r="D19" i="30"/>
  <c r="E18" i="30"/>
  <c r="D18" i="30"/>
  <c r="E17" i="30"/>
  <c r="D17" i="30"/>
  <c r="E16" i="30"/>
  <c r="D16" i="30"/>
  <c r="F15" i="30"/>
  <c r="E15" i="30"/>
  <c r="D15" i="30"/>
  <c r="E14" i="30"/>
  <c r="D14" i="30"/>
  <c r="C12" i="30"/>
  <c r="F6" i="30" s="1"/>
  <c r="B12" i="30"/>
  <c r="B31" i="30" s="1"/>
  <c r="E11" i="30"/>
  <c r="D11" i="30"/>
  <c r="E10" i="30"/>
  <c r="D10" i="30"/>
  <c r="E9" i="30"/>
  <c r="D9" i="30"/>
  <c r="E8" i="30"/>
  <c r="D8" i="30"/>
  <c r="E7" i="30"/>
  <c r="D7" i="30"/>
  <c r="E6" i="30"/>
  <c r="D6" i="30"/>
  <c r="E30" i="31"/>
  <c r="D30" i="31"/>
  <c r="D29" i="31"/>
  <c r="E28" i="31"/>
  <c r="D28" i="31"/>
  <c r="E27" i="31"/>
  <c r="D27" i="31"/>
  <c r="E24" i="31"/>
  <c r="D24" i="31"/>
  <c r="C22" i="31"/>
  <c r="D22" i="31" s="1"/>
  <c r="B22" i="31"/>
  <c r="E21" i="31"/>
  <c r="D21" i="31"/>
  <c r="E20" i="31"/>
  <c r="D20" i="31"/>
  <c r="E19" i="31"/>
  <c r="D19" i="31"/>
  <c r="E18" i="31"/>
  <c r="D18" i="31"/>
  <c r="E17" i="31"/>
  <c r="D17" i="31"/>
  <c r="E16" i="31"/>
  <c r="D16" i="31"/>
  <c r="E15" i="31"/>
  <c r="D15" i="31"/>
  <c r="E14" i="31"/>
  <c r="D14" i="31"/>
  <c r="C12" i="31"/>
  <c r="F6" i="31" s="1"/>
  <c r="B12" i="31"/>
  <c r="B31" i="31" s="1"/>
  <c r="E11" i="31"/>
  <c r="D11" i="31"/>
  <c r="E10" i="31"/>
  <c r="D10" i="31"/>
  <c r="E9" i="31"/>
  <c r="D9" i="31"/>
  <c r="E8" i="31"/>
  <c r="D8" i="31"/>
  <c r="E7" i="31"/>
  <c r="D7" i="31"/>
  <c r="E6" i="31"/>
  <c r="D6" i="31"/>
  <c r="F19" i="31" l="1"/>
  <c r="F18" i="31"/>
  <c r="F20" i="31"/>
  <c r="F15" i="31"/>
  <c r="F21" i="31"/>
  <c r="F14" i="31"/>
  <c r="F17" i="31"/>
  <c r="F16" i="31"/>
  <c r="E22" i="31"/>
  <c r="E22" i="30"/>
  <c r="F16" i="30"/>
  <c r="F18" i="30"/>
  <c r="F14" i="30"/>
  <c r="D22" i="30"/>
  <c r="F9" i="30"/>
  <c r="B25" i="30"/>
  <c r="D12" i="30"/>
  <c r="F7" i="30"/>
  <c r="F10" i="30"/>
  <c r="E12" i="30"/>
  <c r="C25" i="30"/>
  <c r="F8" i="30"/>
  <c r="F11" i="30"/>
  <c r="C31" i="30"/>
  <c r="D31" i="30" s="1"/>
  <c r="D12" i="31"/>
  <c r="F9" i="31"/>
  <c r="F10" i="31"/>
  <c r="B25" i="31"/>
  <c r="C25" i="31"/>
  <c r="F8" i="31"/>
  <c r="F7" i="31"/>
  <c r="E12" i="31"/>
  <c r="F11" i="31"/>
  <c r="C31" i="31"/>
  <c r="D31" i="31" s="1"/>
  <c r="E30" i="32"/>
  <c r="D30" i="32"/>
  <c r="D29" i="32"/>
  <c r="E28" i="32"/>
  <c r="D28" i="32"/>
  <c r="E27" i="32"/>
  <c r="D27" i="32"/>
  <c r="E24" i="32"/>
  <c r="D24" i="32"/>
  <c r="C22" i="32"/>
  <c r="F21" i="32" s="1"/>
  <c r="B22" i="32"/>
  <c r="E21" i="32"/>
  <c r="D21" i="32"/>
  <c r="E20" i="32"/>
  <c r="D20" i="32"/>
  <c r="E19" i="32"/>
  <c r="D19" i="32"/>
  <c r="E18" i="32"/>
  <c r="D18" i="32"/>
  <c r="E17" i="32"/>
  <c r="D17" i="32"/>
  <c r="E16" i="32"/>
  <c r="D16" i="32"/>
  <c r="E15" i="32"/>
  <c r="D15" i="32"/>
  <c r="E14" i="32"/>
  <c r="D14" i="32"/>
  <c r="C12" i="32"/>
  <c r="F6" i="32" s="1"/>
  <c r="B12" i="32"/>
  <c r="B31" i="32" s="1"/>
  <c r="E11" i="32"/>
  <c r="D11" i="32"/>
  <c r="E10" i="32"/>
  <c r="D10" i="32"/>
  <c r="E9" i="32"/>
  <c r="D9" i="32"/>
  <c r="E8" i="32"/>
  <c r="D8" i="32"/>
  <c r="E7" i="32"/>
  <c r="D7" i="32"/>
  <c r="E6" i="32"/>
  <c r="D6" i="32"/>
  <c r="F22" i="31" l="1"/>
  <c r="F12" i="31"/>
  <c r="D25" i="31"/>
  <c r="D25" i="30"/>
  <c r="F22" i="30"/>
  <c r="F12" i="30"/>
  <c r="F20" i="32"/>
  <c r="F15" i="32"/>
  <c r="F18" i="32"/>
  <c r="F14" i="32"/>
  <c r="F16" i="32"/>
  <c r="F19" i="32"/>
  <c r="E22" i="32"/>
  <c r="F9" i="32"/>
  <c r="F10" i="32"/>
  <c r="B25" i="32"/>
  <c r="C25" i="32"/>
  <c r="F8" i="32"/>
  <c r="F11" i="32"/>
  <c r="D22" i="32"/>
  <c r="C31" i="32"/>
  <c r="D31" i="32" s="1"/>
  <c r="D12" i="32"/>
  <c r="F7" i="32"/>
  <c r="E12" i="32"/>
  <c r="F17" i="32"/>
  <c r="F22" i="32" l="1"/>
  <c r="F12" i="32"/>
  <c r="D25" i="32"/>
  <c r="G13" i="29" l="1"/>
  <c r="G12" i="29"/>
  <c r="G11" i="29"/>
  <c r="G10" i="29"/>
  <c r="G9" i="29"/>
  <c r="G8" i="29"/>
  <c r="G7" i="29"/>
  <c r="G6" i="29"/>
  <c r="G5" i="29"/>
  <c r="G13" i="28"/>
  <c r="G12" i="28"/>
  <c r="G11" i="28"/>
  <c r="G10" i="28"/>
  <c r="G9" i="28"/>
  <c r="G8" i="28"/>
  <c r="G7" i="28"/>
  <c r="G6" i="28"/>
  <c r="G5" i="28"/>
  <c r="G13" i="27"/>
  <c r="G12" i="27"/>
  <c r="G11" i="27"/>
  <c r="G10" i="27"/>
  <c r="G9" i="27"/>
  <c r="G8" i="27"/>
  <c r="G7" i="27"/>
  <c r="G6" i="27"/>
  <c r="G5" i="27"/>
</calcChain>
</file>

<file path=xl/sharedStrings.xml><?xml version="1.0" encoding="utf-8"?>
<sst xmlns="http://schemas.openxmlformats.org/spreadsheetml/2006/main" count="221" uniqueCount="67">
  <si>
    <t>Net Income</t>
  </si>
  <si>
    <t>Operating Profit/Loss</t>
  </si>
  <si>
    <t>Operating Revenue</t>
  </si>
  <si>
    <t>Operating Expenses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</si>
  <si>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</si>
  <si>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</si>
  <si>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</si>
  <si>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</si>
  <si>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</si>
  <si>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</si>
  <si>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</si>
  <si>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</si>
  <si>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</si>
  <si>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</si>
  <si>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</si>
  <si>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</si>
  <si>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</si>
  <si>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</si>
  <si>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</si>
  <si>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</si>
  <si>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</si>
  <si>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</si>
  <si>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</si>
  <si>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</si>
  <si>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</si>
  <si>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</si>
  <si>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</si>
  <si>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</si>
  <si>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</si>
  <si>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</si>
  <si>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</si>
  <si>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</si>
  <si>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</si>
  <si>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</si>
  <si>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</si>
  <si>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Domestic Operations</t>
  </si>
  <si>
    <t>International Operations</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</si>
  <si>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</si>
  <si>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</si>
  <si>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</si>
  <si>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</si>
  <si>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</si>
  <si>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</si>
  <si>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</si>
  <si>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</si>
  <si>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</si>
  <si>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</si>
  <si>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</si>
  <si>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</si>
  <si>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t>1Q                 2018</t>
  </si>
  <si>
    <t>2Q                 2018</t>
  </si>
  <si>
    <t>3Q                 2018</t>
  </si>
  <si>
    <t>4Q                 2018</t>
  </si>
  <si>
    <r>
      <t>Table 1.</t>
    </r>
    <r>
      <rPr>
        <b/>
        <sz val="10"/>
        <color rgb="FF00B050"/>
        <rFont val="Arial"/>
        <family val="2"/>
      </rPr>
      <t xml:space="preserve"> </t>
    </r>
    <r>
      <rPr>
        <b/>
        <sz val="10"/>
        <color theme="1"/>
        <rFont val="Arial"/>
        <family val="2"/>
      </rPr>
      <t>Quarterly U.S. Scheduled Service Passenger Airlines Financial Reports</t>
    </r>
  </si>
  <si>
    <t>Reports from 21 airlines in 1Q 2019</t>
  </si>
  <si>
    <t>Table 3. International Quarterly U.S. Scheduled Service Passenger Airlines Financial Reports</t>
  </si>
  <si>
    <r>
      <t>Table 4.</t>
    </r>
    <r>
      <rPr>
        <b/>
        <sz val="10"/>
        <color rgb="FF00B050"/>
        <rFont val="Arial"/>
        <family val="2"/>
      </rPr>
      <t xml:space="preserve"> </t>
    </r>
    <r>
      <rPr>
        <b/>
        <sz val="10"/>
        <rFont val="Arial"/>
        <family val="2"/>
      </rPr>
      <t>Quarterly U.S. Scheduled Passenger Airlines Revenue, Expenses and Profits</t>
    </r>
  </si>
  <si>
    <t>Table 2. Domestic Quarterly U.S. Scheduled Service Passenger Airlines Financial Reports</t>
  </si>
  <si>
    <t>Table 5. Domestic Quarterly U.S. Scheduled Passenger Airlines Revenue, Expenses and Profits</t>
  </si>
  <si>
    <t>Table 6. International Quarterly U.S. Scheduled Passenger Airlines Revenue, Expenses and Profits</t>
  </si>
  <si>
    <t>1Q 2018</t>
  </si>
  <si>
    <t>1Q 2019</t>
  </si>
  <si>
    <t>2018-2019 % Change</t>
  </si>
  <si>
    <t>% of 1Q 2019 Revenue or Expense Total</t>
  </si>
  <si>
    <t>1Q                 2019</t>
  </si>
  <si>
    <t>Dollar Change          1Q2018-1Q2019</t>
  </si>
  <si>
    <t>Reports from 18 airlines in 1Q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</si>
</sst>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quot;#,##0,,_);[Red]\(&quot;$&quot;#,##0,,\)"/>
  </numFmts>
  <fonts count="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b/>
      <sz val="10"/>
      <color rgb="FF00B050"/>
      <name val="Arial"/>
      <family val="2"/>
    </font>
    <font>
      <sz val="10"/>
      <color theme="5"/>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9">
    <xf numFmtId="0" fontId="0" fillId="0" borderId="0"/>
    <xf numFmtId="0" fontId="7" fillId="0" borderId="0"/>
    <xf numFmtId="0" fontId="5" fillId="0" borderId="0"/>
    <xf numFmtId="0" fontId="9" fillId="0" borderId="0"/>
    <xf numFmtId="0" fontId="4" fillId="0" borderId="0"/>
    <xf numFmtId="9" fontId="7" fillId="0" borderId="0" applyFont="0" applyFill="0" applyBorder="0" applyAlignment="0" applyProtection="0"/>
    <xf numFmtId="0" fontId="3" fillId="0" borderId="0"/>
    <xf numFmtId="0" fontId="2" fillId="0" borderId="0"/>
    <xf numFmtId="0" fontId="1" fillId="0" borderId="0"/>
  </cellStyleXfs>
  <cellXfs count="60">
    <xf numFmtId="0" fontId="0" fillId="0" borderId="0" xfId="0"/>
    <xf numFmtId="0" fontId="8" fillId="0" borderId="0" xfId="3" applyFont="1"/>
    <xf numFmtId="0" fontId="9" fillId="0" borderId="0" xfId="3" applyAlignment="1">
      <alignment horizontal="left" indent="1"/>
    </xf>
    <xf numFmtId="0" fontId="0" fillId="0" borderId="1" xfId="0" applyBorder="1"/>
    <xf numFmtId="0" fontId="8" fillId="0" borderId="3" xfId="3" applyFont="1" applyBorder="1"/>
    <xf numFmtId="166" fontId="9" fillId="0" borderId="1" xfId="3" applyNumberFormat="1" applyBorder="1"/>
    <xf numFmtId="166" fontId="9" fillId="0" borderId="3" xfId="3" applyNumberFormat="1" applyBorder="1" applyAlignment="1">
      <alignment horizontal="right"/>
    </xf>
    <xf numFmtId="0" fontId="8" fillId="0" borderId="1" xfId="3" applyFont="1" applyBorder="1"/>
    <xf numFmtId="0" fontId="8" fillId="0" borderId="1" xfId="3" applyFont="1" applyBorder="1" applyAlignment="1">
      <alignment horizontal="center"/>
    </xf>
    <xf numFmtId="0" fontId="8" fillId="0" borderId="1" xfId="3" applyFont="1" applyBorder="1" applyAlignment="1">
      <alignment horizontal="center" wrapText="1"/>
    </xf>
    <xf numFmtId="165" fontId="9" fillId="0" borderId="0" xfId="3" applyNumberFormat="1"/>
    <xf numFmtId="165" fontId="8" fillId="0" borderId="1" xfId="3" applyNumberFormat="1" applyFont="1" applyBorder="1"/>
    <xf numFmtId="165" fontId="8" fillId="0" borderId="0" xfId="3" applyNumberFormat="1" applyFont="1"/>
    <xf numFmtId="165" fontId="8" fillId="0" borderId="1" xfId="3" applyNumberFormat="1" applyFont="1" applyBorder="1" applyAlignment="1">
      <alignment horizontal="right"/>
    </xf>
    <xf numFmtId="166" fontId="9" fillId="0" borderId="3" xfId="3" applyNumberFormat="1" applyBorder="1"/>
    <xf numFmtId="164" fontId="9" fillId="0" borderId="1" xfId="3" applyNumberFormat="1" applyBorder="1"/>
    <xf numFmtId="164" fontId="9" fillId="0" borderId="3" xfId="3" applyNumberFormat="1" applyBorder="1"/>
    <xf numFmtId="164" fontId="9" fillId="0" borderId="0" xfId="3" applyNumberFormat="1" applyBorder="1" applyAlignment="1">
      <alignment horizontal="right"/>
    </xf>
    <xf numFmtId="164" fontId="8" fillId="0" borderId="0" xfId="3" applyNumberFormat="1" applyFont="1" applyBorder="1" applyAlignment="1">
      <alignment horizontal="right"/>
    </xf>
    <xf numFmtId="4" fontId="9" fillId="0" borderId="0" xfId="3" applyNumberFormat="1"/>
    <xf numFmtId="4" fontId="8" fillId="0" borderId="0" xfId="3" applyNumberFormat="1" applyFont="1"/>
    <xf numFmtId="4" fontId="8" fillId="0" borderId="1" xfId="3" applyNumberFormat="1" applyFont="1" applyBorder="1"/>
    <xf numFmtId="0" fontId="7" fillId="0" borderId="0" xfId="3" applyFont="1" applyAlignment="1">
      <alignment horizontal="left" indent="1"/>
    </xf>
    <xf numFmtId="0" fontId="6" fillId="0" borderId="0" xfId="3" applyFont="1"/>
    <xf numFmtId="165" fontId="9" fillId="0" borderId="0" xfId="3" applyNumberFormat="1" applyFont="1"/>
    <xf numFmtId="0" fontId="0" fillId="0" borderId="0" xfId="0"/>
    <xf numFmtId="0" fontId="7" fillId="0" borderId="0" xfId="1"/>
    <xf numFmtId="0" fontId="1" fillId="0" borderId="0" xfId="8"/>
    <xf numFmtId="0" fontId="9" fillId="0" borderId="1" xfId="8" applyFont="1" applyBorder="1"/>
    <xf numFmtId="0" fontId="8" fillId="0" borderId="1" xfId="8" applyFont="1" applyBorder="1" applyAlignment="1">
      <alignment horizontal="center" wrapText="1"/>
    </xf>
    <xf numFmtId="0" fontId="8" fillId="0" borderId="0" xfId="8" applyFont="1" applyAlignment="1">
      <alignment vertical="center"/>
    </xf>
    <xf numFmtId="3" fontId="9" fillId="0" borderId="0" xfId="8" applyNumberFormat="1" applyFont="1"/>
    <xf numFmtId="164" fontId="9" fillId="0" borderId="0" xfId="8" applyNumberFormat="1" applyFont="1"/>
    <xf numFmtId="0" fontId="8" fillId="0" borderId="1" xfId="8" applyFont="1" applyBorder="1" applyAlignment="1">
      <alignment vertical="center"/>
    </xf>
    <xf numFmtId="3" fontId="9" fillId="0" borderId="1" xfId="8" applyNumberFormat="1" applyFont="1" applyBorder="1"/>
    <xf numFmtId="0" fontId="8" fillId="0" borderId="1" xfId="8" applyFont="1" applyBorder="1" applyAlignment="1">
      <alignment horizontal="center"/>
    </xf>
    <xf numFmtId="0" fontId="0" fillId="0" borderId="0" xfId="0" applyAlignment="1"/>
    <xf numFmtId="165" fontId="9" fillId="0" borderId="0" xfId="3" applyNumberFormat="1" applyFill="1"/>
    <xf numFmtId="0" fontId="7" fillId="0" borderId="0" xfId="3" applyFont="1" applyFill="1" applyAlignment="1">
      <alignment horizontal="left" indent="1"/>
    </xf>
    <xf numFmtId="0" fontId="6" fillId="0" borderId="0" xfId="3" applyFont="1" applyFill="1"/>
    <xf numFmtId="0" fontId="8" fillId="0" borderId="0" xfId="3" applyFont="1" applyFill="1"/>
    <xf numFmtId="0" fontId="8" fillId="0" borderId="1" xfId="3" applyFont="1" applyFill="1" applyBorder="1"/>
    <xf numFmtId="0" fontId="11" fillId="0" borderId="0" xfId="0" applyFont="1" applyAlignment="1"/>
    <xf numFmtId="0" fontId="11" fillId="0" borderId="0" xfId="0" applyFont="1"/>
    <xf numFmtId="165" fontId="0" fillId="0" borderId="0" xfId="0" applyNumberFormat="1"/>
    <xf numFmtId="165" fontId="6" fillId="0" borderId="1" xfId="0" applyNumberFormat="1" applyFont="1" applyBorder="1"/>
    <xf numFmtId="0" fontId="8" fillId="0" borderId="0" xfId="8" applyFont="1" applyAlignment="1"/>
    <xf numFmtId="0" fontId="8" fillId="0" borderId="0" xfId="8" applyFont="1" applyAlignment="1">
      <alignment vertical="center"/>
    </xf>
    <xf numFmtId="0" fontId="9" fillId="0" borderId="0" xfId="8" applyFont="1" applyAlignment="1">
      <alignment vertical="center"/>
    </xf>
    <xf numFmtId="0" fontId="9" fillId="0" borderId="2" xfId="8" applyFont="1" applyBorder="1"/>
    <xf numFmtId="0" fontId="9" fillId="0" borderId="0" xfId="8" applyFont="1" applyBorder="1"/>
    <xf numFmtId="0" fontId="9" fillId="0" borderId="0" xfId="8" applyFont="1" applyAlignment="1">
      <alignment wrapText="1"/>
    </xf>
    <xf numFmtId="0" fontId="6" fillId="0" borderId="0" xfId="8" applyFont="1" applyAlignment="1"/>
    <xf numFmtId="0" fontId="7" fillId="0" borderId="0" xfId="1" applyFont="1" applyAlignment="1">
      <alignment wrapText="1"/>
    </xf>
    <xf numFmtId="0" fontId="7" fillId="0" borderId="0" xfId="1" applyAlignment="1">
      <alignment wrapText="1"/>
    </xf>
    <xf numFmtId="0" fontId="7" fillId="0" borderId="0" xfId="0" applyFont="1" applyAlignment="1">
      <alignment wrapText="1"/>
    </xf>
    <xf numFmtId="0" fontId="6" fillId="0" borderId="0" xfId="0" applyFont="1" applyAlignment="1">
      <alignment wrapText="1"/>
    </xf>
    <xf numFmtId="0" fontId="6" fillId="0" borderId="0" xfId="0" applyFont="1"/>
    <xf numFmtId="0" fontId="7" fillId="0" borderId="0" xfId="0" applyFont="1" applyBorder="1"/>
    <xf numFmtId="0" fontId="9" fillId="0" borderId="2" xfId="3" applyFont="1" applyFill="1" applyBorder="1"/>
  </cellXfs>
  <cellStyles count="9">
    <cellStyle name="Normal" xfId="0" builtinId="0"/>
    <cellStyle name="Normal 2" xfId="1"/>
    <cellStyle name="Normal 3" xfId="2"/>
    <cellStyle name="Normal 3 2" xfId="4"/>
    <cellStyle name="Normal 3 2 2" xfId="7"/>
    <cellStyle name="Normal 3 3" xfId="8"/>
    <cellStyle name="Normal 4" xfId="3"/>
    <cellStyle name="Normal 5" xfId="6"/>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activeCell="R15" sqref="R15"/>
    </sheetView>
  </sheetViews>
  <sheetFormatPr defaultColWidth="9.140625" defaultRowHeight="15" x14ac:dyDescent="0.25"/>
  <cols>
    <col min="1" max="1" width="30" style="27" customWidth="1"/>
    <col min="2" max="6" width="9.5703125" style="27" customWidth="1"/>
    <col min="7" max="7" width="14.28515625" style="27" customWidth="1"/>
    <col min="8" max="16384" width="9.140625" style="27"/>
  </cols>
  <sheetData>
    <row r="1" spans="1:8" ht="25.5" customHeight="1" x14ac:dyDescent="0.25">
      <c r="A1" s="46" t="s">
        <v>53</v>
      </c>
      <c r="B1" s="46"/>
      <c r="C1" s="46"/>
      <c r="D1" s="46"/>
      <c r="E1" s="46"/>
      <c r="F1" s="46"/>
      <c r="G1" s="46"/>
    </row>
    <row r="2" spans="1:8" ht="12.75" customHeight="1" x14ac:dyDescent="0.25">
      <c r="A2" s="47" t="s">
        <v>54</v>
      </c>
      <c r="B2" s="47"/>
      <c r="C2" s="47"/>
      <c r="D2" s="47"/>
      <c r="E2" s="47"/>
      <c r="F2" s="47"/>
      <c r="G2" s="47"/>
    </row>
    <row r="3" spans="1:8" ht="12.75" customHeight="1" x14ac:dyDescent="0.25">
      <c r="A3" s="48" t="s">
        <v>29</v>
      </c>
      <c r="B3" s="48"/>
      <c r="C3" s="48"/>
      <c r="D3" s="48"/>
      <c r="E3" s="48"/>
      <c r="F3" s="48"/>
      <c r="G3" s="48"/>
    </row>
    <row r="4" spans="1:8" ht="51.75" customHeight="1" x14ac:dyDescent="0.25">
      <c r="A4" s="28"/>
      <c r="B4" s="29" t="s">
        <v>49</v>
      </c>
      <c r="C4" s="29" t="s">
        <v>50</v>
      </c>
      <c r="D4" s="29" t="s">
        <v>51</v>
      </c>
      <c r="E4" s="29" t="s">
        <v>52</v>
      </c>
      <c r="F4" s="29" t="s">
        <v>64</v>
      </c>
      <c r="G4" s="29" t="s">
        <v>65</v>
      </c>
    </row>
    <row r="5" spans="1:8" ht="12.75" customHeight="1" x14ac:dyDescent="0.25">
      <c r="A5" s="30" t="s">
        <v>0</v>
      </c>
      <c r="B5" s="31">
        <v>1665.4</v>
      </c>
      <c r="C5" s="31">
        <v>3416.5</v>
      </c>
      <c r="D5" s="31">
        <v>3763.71713</v>
      </c>
      <c r="E5" s="31">
        <v>2928.1</v>
      </c>
      <c r="F5" s="31">
        <v>2385.3000000000002</v>
      </c>
      <c r="G5" s="31">
        <f t="shared" ref="G5:G13" si="0">(F5-B5)</f>
        <v>719.90000000000009</v>
      </c>
      <c r="H5" s="32"/>
    </row>
    <row r="6" spans="1:8" ht="12.75" customHeight="1" x14ac:dyDescent="0.25">
      <c r="A6" s="30" t="s">
        <v>1</v>
      </c>
      <c r="B6" s="31">
        <v>2614</v>
      </c>
      <c r="C6" s="31">
        <v>5506</v>
      </c>
      <c r="D6" s="31">
        <v>5271.709844</v>
      </c>
      <c r="E6" s="31">
        <v>3933.6</v>
      </c>
      <c r="F6" s="31">
        <v>3250.3</v>
      </c>
      <c r="G6" s="31">
        <f t="shared" si="0"/>
        <v>636.30000000000018</v>
      </c>
      <c r="H6" s="32"/>
    </row>
    <row r="7" spans="1:8" ht="12.75" customHeight="1" x14ac:dyDescent="0.25">
      <c r="A7" s="30" t="s">
        <v>5</v>
      </c>
      <c r="B7" s="31">
        <v>42541.2</v>
      </c>
      <c r="C7" s="31">
        <v>48915.8</v>
      </c>
      <c r="D7" s="31">
        <v>49289.618647000003</v>
      </c>
      <c r="E7" s="31">
        <v>46739.4</v>
      </c>
      <c r="F7" s="31">
        <v>44370.8</v>
      </c>
      <c r="G7" s="31">
        <f t="shared" si="0"/>
        <v>1829.6000000000058</v>
      </c>
      <c r="H7" s="32"/>
    </row>
    <row r="8" spans="1:8" ht="12.75" customHeight="1" x14ac:dyDescent="0.25">
      <c r="A8" s="30" t="s">
        <v>6</v>
      </c>
      <c r="B8" s="31">
        <v>31338.5</v>
      </c>
      <c r="C8" s="31">
        <v>36338.300000000003</v>
      </c>
      <c r="D8" s="31">
        <v>36821.054587999999</v>
      </c>
      <c r="E8" s="31">
        <v>34519</v>
      </c>
      <c r="F8" s="31">
        <v>32519.8</v>
      </c>
      <c r="G8" s="31">
        <f t="shared" si="0"/>
        <v>1181.2999999999993</v>
      </c>
      <c r="H8" s="32"/>
    </row>
    <row r="9" spans="1:8" ht="12.75" customHeight="1" x14ac:dyDescent="0.25">
      <c r="A9" s="30" t="s">
        <v>7</v>
      </c>
      <c r="B9" s="31">
        <v>1119.3</v>
      </c>
      <c r="C9" s="31">
        <v>1240.7</v>
      </c>
      <c r="D9" s="31">
        <v>1285.003062</v>
      </c>
      <c r="E9" s="31">
        <v>1249.5</v>
      </c>
      <c r="F9" s="31">
        <v>1291.5</v>
      </c>
      <c r="G9" s="31">
        <f t="shared" si="0"/>
        <v>172.20000000000005</v>
      </c>
      <c r="H9" s="32"/>
    </row>
    <row r="10" spans="1:8" ht="12.75" customHeight="1" x14ac:dyDescent="0.25">
      <c r="A10" s="30" t="s">
        <v>8</v>
      </c>
      <c r="B10" s="31">
        <v>661.9</v>
      </c>
      <c r="C10" s="31">
        <v>694</v>
      </c>
      <c r="D10" s="31">
        <v>673.00510999999995</v>
      </c>
      <c r="E10" s="31">
        <v>666.2</v>
      </c>
      <c r="F10" s="31">
        <v>662.1</v>
      </c>
      <c r="G10" s="31">
        <f t="shared" si="0"/>
        <v>0.20000000000004547</v>
      </c>
      <c r="H10" s="32"/>
    </row>
    <row r="11" spans="1:8" ht="12.75" customHeight="1" x14ac:dyDescent="0.25">
      <c r="A11" s="30" t="s">
        <v>3</v>
      </c>
      <c r="B11" s="31">
        <v>39927.199999999997</v>
      </c>
      <c r="C11" s="31">
        <v>43409.8</v>
      </c>
      <c r="D11" s="31">
        <v>44017.908802999998</v>
      </c>
      <c r="E11" s="31">
        <v>42805.9</v>
      </c>
      <c r="F11" s="31">
        <v>41120.5</v>
      </c>
      <c r="G11" s="31">
        <f t="shared" si="0"/>
        <v>1193.3000000000029</v>
      </c>
      <c r="H11" s="32"/>
    </row>
    <row r="12" spans="1:8" ht="12.75" customHeight="1" x14ac:dyDescent="0.25">
      <c r="A12" s="30" t="s">
        <v>9</v>
      </c>
      <c r="B12" s="31">
        <v>7392.2</v>
      </c>
      <c r="C12" s="31">
        <v>8930.2000000000007</v>
      </c>
      <c r="D12" s="31">
        <v>9432.9261439999991</v>
      </c>
      <c r="E12" s="31">
        <v>8704.7000000000007</v>
      </c>
      <c r="F12" s="31">
        <v>7526.4</v>
      </c>
      <c r="G12" s="31">
        <f t="shared" si="0"/>
        <v>134.19999999999982</v>
      </c>
      <c r="H12" s="32"/>
    </row>
    <row r="13" spans="1:8" ht="12.75" customHeight="1" x14ac:dyDescent="0.25">
      <c r="A13" s="33" t="s">
        <v>10</v>
      </c>
      <c r="B13" s="34">
        <v>13516.3</v>
      </c>
      <c r="C13" s="34">
        <v>14099.1</v>
      </c>
      <c r="D13" s="34">
        <v>14284.541106999999</v>
      </c>
      <c r="E13" s="34">
        <v>14203.7</v>
      </c>
      <c r="F13" s="34">
        <v>14219.4</v>
      </c>
      <c r="G13" s="34">
        <f t="shared" si="0"/>
        <v>703.10000000000036</v>
      </c>
      <c r="H13" s="32"/>
    </row>
    <row r="14" spans="1:8" ht="30" customHeight="1" x14ac:dyDescent="0.25">
      <c r="A14" s="49" t="s">
        <v>4</v>
      </c>
      <c r="B14" s="49"/>
      <c r="C14" s="49"/>
      <c r="D14" s="49"/>
      <c r="E14" s="49"/>
      <c r="F14" s="50"/>
      <c r="G14" s="50"/>
    </row>
    <row r="15" spans="1:8" ht="102" customHeight="1" x14ac:dyDescent="0.25">
      <c r="A15" s="51" t="s">
        <v>46</v>
      </c>
      <c r="B15" s="51"/>
      <c r="C15" s="51"/>
      <c r="D15" s="51"/>
      <c r="E15" s="51"/>
      <c r="F15" s="51"/>
      <c r="G15" s="51"/>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A14" sqref="A14:G14"/>
    </sheetView>
  </sheetViews>
  <sheetFormatPr defaultColWidth="9.140625" defaultRowHeight="15" x14ac:dyDescent="0.25"/>
  <cols>
    <col min="1" max="1" width="30" style="27" customWidth="1"/>
    <col min="2" max="6" width="9.5703125" style="27" customWidth="1"/>
    <col min="7" max="7" width="14.28515625" style="27" customWidth="1"/>
    <col min="8" max="16384" width="9.140625" style="27"/>
  </cols>
  <sheetData>
    <row r="1" spans="1:8" ht="25.5" customHeight="1" x14ac:dyDescent="0.25">
      <c r="A1" s="52" t="s">
        <v>57</v>
      </c>
      <c r="B1" s="52"/>
      <c r="C1" s="52"/>
      <c r="D1" s="52"/>
      <c r="E1" s="52"/>
      <c r="F1" s="52"/>
      <c r="G1" s="52"/>
    </row>
    <row r="2" spans="1:8" ht="12.75" customHeight="1" x14ac:dyDescent="0.25">
      <c r="A2" s="47" t="s">
        <v>54</v>
      </c>
      <c r="B2" s="47"/>
      <c r="C2" s="47"/>
      <c r="D2" s="47"/>
      <c r="E2" s="47"/>
      <c r="F2" s="47"/>
      <c r="G2" s="47"/>
    </row>
    <row r="3" spans="1:8" ht="12.75" customHeight="1" x14ac:dyDescent="0.25">
      <c r="A3" s="48" t="s">
        <v>29</v>
      </c>
      <c r="B3" s="48"/>
      <c r="C3" s="48"/>
      <c r="D3" s="48"/>
      <c r="E3" s="48"/>
      <c r="F3" s="48"/>
      <c r="G3" s="48"/>
    </row>
    <row r="4" spans="1:8" ht="51.75" customHeight="1" x14ac:dyDescent="0.25">
      <c r="A4" s="35" t="s">
        <v>35</v>
      </c>
      <c r="B4" s="29" t="s">
        <v>49</v>
      </c>
      <c r="C4" s="29" t="s">
        <v>50</v>
      </c>
      <c r="D4" s="29" t="s">
        <v>51</v>
      </c>
      <c r="E4" s="29" t="s">
        <v>52</v>
      </c>
      <c r="F4" s="29" t="s">
        <v>64</v>
      </c>
      <c r="G4" s="29" t="s">
        <v>65</v>
      </c>
    </row>
    <row r="5" spans="1:8" ht="12.75" customHeight="1" x14ac:dyDescent="0.25">
      <c r="A5" s="30" t="s">
        <v>0</v>
      </c>
      <c r="B5" s="31">
        <v>1240.8</v>
      </c>
      <c r="C5" s="31">
        <v>2529.9</v>
      </c>
      <c r="D5" s="31">
        <v>2372.8801490000001</v>
      </c>
      <c r="E5" s="31">
        <v>2382.5</v>
      </c>
      <c r="F5" s="31">
        <v>1539.4</v>
      </c>
      <c r="G5" s="31">
        <f>(F5-B5)</f>
        <v>298.60000000000014</v>
      </c>
      <c r="H5" s="32"/>
    </row>
    <row r="6" spans="1:8" ht="12.75" customHeight="1" x14ac:dyDescent="0.25">
      <c r="A6" s="30" t="s">
        <v>1</v>
      </c>
      <c r="B6" s="31">
        <v>2003.1</v>
      </c>
      <c r="C6" s="31">
        <v>4145.2</v>
      </c>
      <c r="D6" s="31">
        <v>3539.539538</v>
      </c>
      <c r="E6" s="31">
        <v>3230.9</v>
      </c>
      <c r="F6" s="31">
        <v>2203.4</v>
      </c>
      <c r="G6" s="31">
        <f t="shared" ref="G6:G13" si="0">(F6-B6)</f>
        <v>200.30000000000018</v>
      </c>
      <c r="H6" s="32"/>
    </row>
    <row r="7" spans="1:8" ht="12.75" customHeight="1" x14ac:dyDescent="0.25">
      <c r="A7" s="30" t="s">
        <v>5</v>
      </c>
      <c r="B7" s="31">
        <v>31930.7</v>
      </c>
      <c r="C7" s="31">
        <v>36597.800000000003</v>
      </c>
      <c r="D7" s="31">
        <v>36259.106196000001</v>
      </c>
      <c r="E7" s="31">
        <v>35838.800000000003</v>
      </c>
      <c r="F7" s="31">
        <v>33655.699999999997</v>
      </c>
      <c r="G7" s="31">
        <f t="shared" si="0"/>
        <v>1724.9999999999964</v>
      </c>
      <c r="H7" s="32"/>
    </row>
    <row r="8" spans="1:8" ht="12.75" customHeight="1" x14ac:dyDescent="0.25">
      <c r="A8" s="30" t="s">
        <v>6</v>
      </c>
      <c r="B8" s="31">
        <v>22678.5</v>
      </c>
      <c r="C8" s="31">
        <v>26153.1</v>
      </c>
      <c r="D8" s="31">
        <v>25954.051479999998</v>
      </c>
      <c r="E8" s="31">
        <v>25685.1</v>
      </c>
      <c r="F8" s="31">
        <v>23777.8</v>
      </c>
      <c r="G8" s="31">
        <f t="shared" si="0"/>
        <v>1099.2999999999993</v>
      </c>
      <c r="H8" s="32"/>
    </row>
    <row r="9" spans="1:8" ht="12.75" customHeight="1" x14ac:dyDescent="0.25">
      <c r="A9" s="30" t="s">
        <v>7</v>
      </c>
      <c r="B9" s="31">
        <v>836.6</v>
      </c>
      <c r="C9" s="31">
        <v>918.7</v>
      </c>
      <c r="D9" s="31">
        <v>943.48413600000003</v>
      </c>
      <c r="E9" s="31">
        <v>934</v>
      </c>
      <c r="F9" s="31">
        <v>957.4</v>
      </c>
      <c r="G9" s="31">
        <f t="shared" si="0"/>
        <v>120.79999999999995</v>
      </c>
      <c r="H9" s="32"/>
    </row>
    <row r="10" spans="1:8" ht="12.75" customHeight="1" x14ac:dyDescent="0.25">
      <c r="A10" s="30" t="s">
        <v>8</v>
      </c>
      <c r="B10" s="31">
        <v>449.4</v>
      </c>
      <c r="C10" s="31">
        <v>472.2</v>
      </c>
      <c r="D10" s="31">
        <v>454.68238000000002</v>
      </c>
      <c r="E10" s="31">
        <v>460.2</v>
      </c>
      <c r="F10" s="31">
        <v>464.8</v>
      </c>
      <c r="G10" s="31">
        <f t="shared" si="0"/>
        <v>15.400000000000034</v>
      </c>
      <c r="H10" s="32"/>
    </row>
    <row r="11" spans="1:8" ht="12.75" customHeight="1" x14ac:dyDescent="0.25">
      <c r="A11" s="30" t="s">
        <v>3</v>
      </c>
      <c r="B11" s="31">
        <v>29927.599999999999</v>
      </c>
      <c r="C11" s="31">
        <v>32452.6</v>
      </c>
      <c r="D11" s="31">
        <v>32719.566653999995</v>
      </c>
      <c r="E11" s="31">
        <v>32607.9</v>
      </c>
      <c r="F11" s="31">
        <v>31452.3</v>
      </c>
      <c r="G11" s="31">
        <f t="shared" si="0"/>
        <v>1524.7000000000007</v>
      </c>
      <c r="H11" s="32"/>
    </row>
    <row r="12" spans="1:8" ht="12.75" customHeight="1" x14ac:dyDescent="0.25">
      <c r="A12" s="30" t="s">
        <v>9</v>
      </c>
      <c r="B12" s="31">
        <v>5047.3999999999996</v>
      </c>
      <c r="C12" s="31">
        <v>6013.7</v>
      </c>
      <c r="D12" s="31">
        <v>6311.7995510000001</v>
      </c>
      <c r="E12" s="31">
        <v>6022.7</v>
      </c>
      <c r="F12" s="31">
        <v>5180.2</v>
      </c>
      <c r="G12" s="31">
        <f t="shared" si="0"/>
        <v>132.80000000000018</v>
      </c>
      <c r="H12" s="32"/>
    </row>
    <row r="13" spans="1:8" ht="12.75" customHeight="1" x14ac:dyDescent="0.25">
      <c r="A13" s="33" t="s">
        <v>10</v>
      </c>
      <c r="B13" s="34">
        <v>9862.5</v>
      </c>
      <c r="C13" s="34">
        <v>10254.799999999999</v>
      </c>
      <c r="D13" s="34">
        <v>10352.959063</v>
      </c>
      <c r="E13" s="34">
        <v>10617.6</v>
      </c>
      <c r="F13" s="34">
        <v>10534.5</v>
      </c>
      <c r="G13" s="34">
        <f t="shared" si="0"/>
        <v>672</v>
      </c>
      <c r="H13" s="32"/>
    </row>
    <row r="14" spans="1:8" ht="30" customHeight="1" x14ac:dyDescent="0.25">
      <c r="A14" s="49" t="s">
        <v>4</v>
      </c>
      <c r="B14" s="49"/>
      <c r="C14" s="49"/>
      <c r="D14" s="49"/>
      <c r="E14" s="49"/>
      <c r="F14" s="50"/>
      <c r="G14" s="50"/>
    </row>
    <row r="15" spans="1:8" ht="106.5" customHeight="1" x14ac:dyDescent="0.25">
      <c r="A15" s="51" t="s">
        <v>46</v>
      </c>
      <c r="B15" s="51"/>
      <c r="C15" s="51"/>
      <c r="D15" s="51"/>
      <c r="E15" s="51"/>
      <c r="F15" s="51"/>
      <c r="G15" s="51"/>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workbookViewId="0">
      <selection activeCell="Q15" sqref="Q15"/>
    </sheetView>
  </sheetViews>
  <sheetFormatPr defaultColWidth="9.140625" defaultRowHeight="15" x14ac:dyDescent="0.25"/>
  <cols>
    <col min="1" max="1" width="30" style="27" customWidth="1"/>
    <col min="2" max="6" width="9.5703125" style="27" customWidth="1"/>
    <col min="7" max="7" width="14.28515625" style="27" customWidth="1"/>
    <col min="8" max="16384" width="9.140625" style="27"/>
  </cols>
  <sheetData>
    <row r="1" spans="1:8" ht="25.5" customHeight="1" x14ac:dyDescent="0.25">
      <c r="A1" s="52" t="s">
        <v>55</v>
      </c>
      <c r="B1" s="52"/>
      <c r="C1" s="52"/>
      <c r="D1" s="52"/>
      <c r="E1" s="52"/>
      <c r="F1" s="52"/>
      <c r="G1" s="52"/>
    </row>
    <row r="2" spans="1:8" ht="12.75" customHeight="1" x14ac:dyDescent="0.25">
      <c r="A2" s="47" t="s">
        <v>66</v>
      </c>
      <c r="B2" s="47"/>
      <c r="C2" s="47"/>
      <c r="D2" s="47"/>
      <c r="E2" s="47"/>
      <c r="F2" s="47"/>
      <c r="G2" s="47"/>
    </row>
    <row r="3" spans="1:8" ht="12.75" customHeight="1" x14ac:dyDescent="0.25">
      <c r="A3" s="48" t="s">
        <v>29</v>
      </c>
      <c r="B3" s="48"/>
      <c r="C3" s="48"/>
      <c r="D3" s="48"/>
      <c r="E3" s="48"/>
      <c r="F3" s="48"/>
      <c r="G3" s="48"/>
    </row>
    <row r="4" spans="1:8" ht="51.75" customHeight="1" x14ac:dyDescent="0.25">
      <c r="A4" s="35" t="s">
        <v>36</v>
      </c>
      <c r="B4" s="29" t="s">
        <v>49</v>
      </c>
      <c r="C4" s="29" t="s">
        <v>50</v>
      </c>
      <c r="D4" s="29" t="s">
        <v>51</v>
      </c>
      <c r="E4" s="29" t="s">
        <v>52</v>
      </c>
      <c r="F4" s="29" t="s">
        <v>64</v>
      </c>
      <c r="G4" s="29" t="s">
        <v>65</v>
      </c>
    </row>
    <row r="5" spans="1:8" ht="12.75" customHeight="1" x14ac:dyDescent="0.25">
      <c r="A5" s="30" t="s">
        <v>0</v>
      </c>
      <c r="B5" s="31">
        <v>424.6</v>
      </c>
      <c r="C5" s="31">
        <v>886.6</v>
      </c>
      <c r="D5" s="31">
        <v>1390.8369809999999</v>
      </c>
      <c r="E5" s="31">
        <v>545.6</v>
      </c>
      <c r="F5" s="31">
        <v>845.9</v>
      </c>
      <c r="G5" s="31">
        <f>(F5-B5)</f>
        <v>421.29999999999995</v>
      </c>
      <c r="H5" s="32"/>
    </row>
    <row r="6" spans="1:8" ht="12.75" customHeight="1" x14ac:dyDescent="0.25">
      <c r="A6" s="30" t="s">
        <v>1</v>
      </c>
      <c r="B6" s="31">
        <v>610.9</v>
      </c>
      <c r="C6" s="31">
        <v>1360.8</v>
      </c>
      <c r="D6" s="31">
        <v>1732.170306</v>
      </c>
      <c r="E6" s="31">
        <v>702.7</v>
      </c>
      <c r="F6" s="31">
        <v>1046.9000000000001</v>
      </c>
      <c r="G6" s="31">
        <f t="shared" ref="G6:G13" si="0">(F6-B6)</f>
        <v>436.00000000000011</v>
      </c>
      <c r="H6" s="32"/>
    </row>
    <row r="7" spans="1:8" ht="12.75" customHeight="1" x14ac:dyDescent="0.25">
      <c r="A7" s="30" t="s">
        <v>5</v>
      </c>
      <c r="B7" s="31">
        <v>10610.6</v>
      </c>
      <c r="C7" s="31">
        <v>12318</v>
      </c>
      <c r="D7" s="31">
        <v>13030.512451000002</v>
      </c>
      <c r="E7" s="31">
        <v>10900.6</v>
      </c>
      <c r="F7" s="31">
        <v>10715.1</v>
      </c>
      <c r="G7" s="31">
        <f t="shared" si="0"/>
        <v>104.5</v>
      </c>
      <c r="H7" s="32"/>
    </row>
    <row r="8" spans="1:8" ht="12.75" customHeight="1" x14ac:dyDescent="0.25">
      <c r="A8" s="30" t="s">
        <v>6</v>
      </c>
      <c r="B8" s="31">
        <v>8660</v>
      </c>
      <c r="C8" s="31">
        <v>10185.200000000001</v>
      </c>
      <c r="D8" s="31">
        <v>10867.003108000001</v>
      </c>
      <c r="E8" s="31">
        <v>8833.9</v>
      </c>
      <c r="F8" s="31">
        <v>8742</v>
      </c>
      <c r="G8" s="31">
        <f t="shared" si="0"/>
        <v>82</v>
      </c>
      <c r="H8" s="32"/>
    </row>
    <row r="9" spans="1:8" ht="12.75" customHeight="1" x14ac:dyDescent="0.25">
      <c r="A9" s="30" t="s">
        <v>7</v>
      </c>
      <c r="B9" s="31">
        <v>282.7</v>
      </c>
      <c r="C9" s="31">
        <v>322</v>
      </c>
      <c r="D9" s="31">
        <v>341.51892600000002</v>
      </c>
      <c r="E9" s="31">
        <v>315.5</v>
      </c>
      <c r="F9" s="31">
        <v>334.1</v>
      </c>
      <c r="G9" s="31">
        <f t="shared" si="0"/>
        <v>51.400000000000034</v>
      </c>
      <c r="H9" s="32"/>
    </row>
    <row r="10" spans="1:8" ht="12.75" customHeight="1" x14ac:dyDescent="0.25">
      <c r="A10" s="30" t="s">
        <v>8</v>
      </c>
      <c r="B10" s="31">
        <v>212.5</v>
      </c>
      <c r="C10" s="31">
        <v>221.8</v>
      </c>
      <c r="D10" s="31">
        <v>218.32273000000001</v>
      </c>
      <c r="E10" s="31">
        <v>206</v>
      </c>
      <c r="F10" s="31">
        <v>197.3</v>
      </c>
      <c r="G10" s="31">
        <f t="shared" si="0"/>
        <v>-15.199999999999989</v>
      </c>
      <c r="H10" s="32"/>
    </row>
    <row r="11" spans="1:8" ht="12.75" customHeight="1" x14ac:dyDescent="0.25">
      <c r="A11" s="30" t="s">
        <v>3</v>
      </c>
      <c r="B11" s="31">
        <v>9999.6</v>
      </c>
      <c r="C11" s="31">
        <v>10957.2</v>
      </c>
      <c r="D11" s="31">
        <v>11298.342149</v>
      </c>
      <c r="E11" s="31">
        <v>10198</v>
      </c>
      <c r="F11" s="31">
        <v>9668.2000000000007</v>
      </c>
      <c r="G11" s="31">
        <f t="shared" si="0"/>
        <v>-331.39999999999964</v>
      </c>
      <c r="H11" s="32"/>
    </row>
    <row r="12" spans="1:8" ht="12.75" customHeight="1" x14ac:dyDescent="0.25">
      <c r="A12" s="30" t="s">
        <v>9</v>
      </c>
      <c r="B12" s="31">
        <v>2344.8000000000002</v>
      </c>
      <c r="C12" s="31">
        <v>2916.5</v>
      </c>
      <c r="D12" s="31">
        <v>3121.126593</v>
      </c>
      <c r="E12" s="31">
        <v>2682</v>
      </c>
      <c r="F12" s="31">
        <v>2346.1999999999998</v>
      </c>
      <c r="G12" s="31">
        <f t="shared" si="0"/>
        <v>1.3999999999996362</v>
      </c>
      <c r="H12" s="32"/>
    </row>
    <row r="13" spans="1:8" ht="12.75" customHeight="1" x14ac:dyDescent="0.25">
      <c r="A13" s="33" t="s">
        <v>10</v>
      </c>
      <c r="B13" s="34">
        <v>3653.8</v>
      </c>
      <c r="C13" s="34">
        <v>3844.3</v>
      </c>
      <c r="D13" s="34">
        <v>3931.5820440000002</v>
      </c>
      <c r="E13" s="34">
        <v>3586.1</v>
      </c>
      <c r="F13" s="34">
        <v>3684.9</v>
      </c>
      <c r="G13" s="34">
        <f t="shared" si="0"/>
        <v>31.099999999999909</v>
      </c>
      <c r="H13" s="32"/>
    </row>
    <row r="14" spans="1:8" ht="30" customHeight="1" x14ac:dyDescent="0.25">
      <c r="A14" s="49" t="s">
        <v>4</v>
      </c>
      <c r="B14" s="49"/>
      <c r="C14" s="49"/>
      <c r="D14" s="49"/>
      <c r="E14" s="49"/>
      <c r="F14" s="50"/>
      <c r="G14" s="50"/>
    </row>
    <row r="15" spans="1:8" ht="103.5" customHeight="1" x14ac:dyDescent="0.25">
      <c r="A15" s="51" t="s">
        <v>47</v>
      </c>
      <c r="B15" s="51"/>
      <c r="C15" s="51"/>
      <c r="D15" s="51"/>
      <c r="E15" s="51"/>
      <c r="F15" s="51"/>
      <c r="G15" s="51"/>
    </row>
  </sheetData>
  <mergeCells count="5">
    <mergeCell ref="A1:G1"/>
    <mergeCell ref="A2:G2"/>
    <mergeCell ref="A3:G3"/>
    <mergeCell ref="A14:G14"/>
    <mergeCell ref="A15:G15"/>
  </mergeCells>
  <pageMargins left="0.7" right="0.7"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workbookViewId="0">
      <selection activeCell="E29" sqref="E29"/>
    </sheetView>
  </sheetViews>
  <sheetFormatPr defaultColWidth="9.140625" defaultRowHeight="12.75" x14ac:dyDescent="0.2"/>
  <cols>
    <col min="1" max="1" width="36.42578125" style="25" customWidth="1"/>
    <col min="2" max="2" width="9.140625" style="25"/>
    <col min="3" max="3" width="10.7109375" style="25" customWidth="1"/>
    <col min="4" max="4" width="9.140625" style="25"/>
    <col min="5" max="5" width="9.85546875" style="25" customWidth="1"/>
    <col min="6" max="6" width="11.140625" style="25" customWidth="1"/>
    <col min="7" max="7" width="3" style="25" customWidth="1"/>
    <col min="8" max="16384" width="9.140625" style="25"/>
  </cols>
  <sheetData>
    <row r="1" spans="1:13" ht="25.5" customHeight="1" x14ac:dyDescent="0.2">
      <c r="A1" s="56" t="s">
        <v>56</v>
      </c>
      <c r="B1" s="56"/>
      <c r="C1" s="56"/>
      <c r="D1" s="56"/>
      <c r="E1" s="56"/>
      <c r="F1" s="56"/>
      <c r="G1" s="26"/>
    </row>
    <row r="2" spans="1:13" x14ac:dyDescent="0.2">
      <c r="A2" s="57" t="s">
        <v>54</v>
      </c>
      <c r="B2" s="57"/>
      <c r="C2" s="57"/>
      <c r="D2" s="57"/>
      <c r="E2" s="57"/>
      <c r="F2" s="57"/>
      <c r="G2" s="26"/>
    </row>
    <row r="3" spans="1:13" x14ac:dyDescent="0.2">
      <c r="A3" s="58" t="s">
        <v>29</v>
      </c>
      <c r="B3" s="58"/>
      <c r="C3" s="58"/>
      <c r="D3" s="58"/>
      <c r="E3" s="58"/>
      <c r="F3" s="58"/>
      <c r="G3" s="26"/>
    </row>
    <row r="4" spans="1:13" ht="63.75" customHeight="1" x14ac:dyDescent="0.2">
      <c r="A4" s="3"/>
      <c r="B4" s="8" t="s">
        <v>60</v>
      </c>
      <c r="C4" s="8" t="s">
        <v>61</v>
      </c>
      <c r="D4" s="8" t="s">
        <v>11</v>
      </c>
      <c r="E4" s="9" t="s">
        <v>62</v>
      </c>
      <c r="F4" s="9" t="s">
        <v>63</v>
      </c>
      <c r="G4" s="26"/>
      <c r="H4" s="36"/>
      <c r="I4" s="36"/>
      <c r="J4" s="36"/>
      <c r="K4" s="36"/>
      <c r="L4" s="36"/>
      <c r="M4" s="36"/>
    </row>
    <row r="5" spans="1:13" ht="25.5" customHeight="1" x14ac:dyDescent="0.2">
      <c r="A5" s="4" t="s">
        <v>2</v>
      </c>
      <c r="B5" s="6"/>
      <c r="C5" s="6"/>
      <c r="D5" s="6"/>
      <c r="E5" s="6"/>
      <c r="F5" s="6"/>
      <c r="G5" s="26"/>
      <c r="H5" s="36"/>
      <c r="I5" s="36"/>
      <c r="J5" s="36"/>
      <c r="K5" s="36"/>
      <c r="L5" s="36"/>
      <c r="M5" s="36"/>
    </row>
    <row r="6" spans="1:13" x14ac:dyDescent="0.2">
      <c r="A6" s="2" t="s">
        <v>32</v>
      </c>
      <c r="B6" s="10">
        <v>31338.5</v>
      </c>
      <c r="C6" s="44">
        <v>32519.8</v>
      </c>
      <c r="D6" s="10">
        <f t="shared" ref="D6:D12" si="0">(C6-B6)</f>
        <v>1181.2999999999993</v>
      </c>
      <c r="E6" s="19">
        <f t="shared" ref="E6:E12" si="1">(C6-B6)/B6*100</f>
        <v>3.7694848189926105</v>
      </c>
      <c r="F6" s="19">
        <f>(C6/C12)*100</f>
        <v>73.290993175692122</v>
      </c>
      <c r="G6" s="26"/>
      <c r="H6" s="36"/>
      <c r="I6" s="36"/>
      <c r="J6" s="36"/>
      <c r="K6" s="36"/>
      <c r="L6" s="36"/>
      <c r="M6" s="36"/>
    </row>
    <row r="7" spans="1:13" x14ac:dyDescent="0.2">
      <c r="A7" s="2" t="s">
        <v>12</v>
      </c>
      <c r="B7" s="10">
        <v>813.7</v>
      </c>
      <c r="C7" s="44">
        <v>790.2</v>
      </c>
      <c r="D7" s="10">
        <f t="shared" si="0"/>
        <v>-23.5</v>
      </c>
      <c r="E7" s="19">
        <f t="shared" si="1"/>
        <v>-2.8880422760231039</v>
      </c>
      <c r="F7" s="19">
        <f>(C7/C12)*100</f>
        <v>1.7809009528789204</v>
      </c>
      <c r="G7" s="26"/>
    </row>
    <row r="8" spans="1:13" x14ac:dyDescent="0.2">
      <c r="A8" s="2" t="s">
        <v>13</v>
      </c>
      <c r="B8" s="10">
        <v>1119.3</v>
      </c>
      <c r="C8" s="44">
        <v>1291.5</v>
      </c>
      <c r="D8" s="10">
        <f t="shared" si="0"/>
        <v>172.20000000000005</v>
      </c>
      <c r="E8" s="19">
        <f t="shared" si="1"/>
        <v>15.384615384615389</v>
      </c>
      <c r="F8" s="19">
        <f>(C8/C12)*100</f>
        <v>2.9106980266301261</v>
      </c>
      <c r="G8" s="26"/>
    </row>
    <row r="9" spans="1:13" x14ac:dyDescent="0.2">
      <c r="A9" s="2" t="s">
        <v>14</v>
      </c>
      <c r="B9" s="10">
        <v>661.9</v>
      </c>
      <c r="C9" s="44">
        <v>662.1</v>
      </c>
      <c r="D9" s="10">
        <f t="shared" si="0"/>
        <v>0.20000000000004547</v>
      </c>
      <c r="E9" s="19">
        <f t="shared" si="1"/>
        <v>3.0216044719753057E-2</v>
      </c>
      <c r="F9" s="19">
        <f>(C9/C12)*100</f>
        <v>1.4921975713757696</v>
      </c>
      <c r="G9" s="26"/>
    </row>
    <row r="10" spans="1:13" x14ac:dyDescent="0.2">
      <c r="A10" s="2" t="s">
        <v>26</v>
      </c>
      <c r="B10" s="10">
        <v>6628.2</v>
      </c>
      <c r="C10" s="44">
        <v>6809.8</v>
      </c>
      <c r="D10" s="10">
        <f t="shared" si="0"/>
        <v>181.60000000000036</v>
      </c>
      <c r="E10" s="19">
        <f t="shared" si="1"/>
        <v>2.7398086961769463</v>
      </c>
      <c r="F10" s="19">
        <f>(C10/C12)*100</f>
        <v>15.347480775645245</v>
      </c>
      <c r="G10" s="26"/>
    </row>
    <row r="11" spans="1:13" x14ac:dyDescent="0.2">
      <c r="A11" s="2" t="s">
        <v>27</v>
      </c>
      <c r="B11" s="10">
        <v>1979.6</v>
      </c>
      <c r="C11" s="44">
        <v>2297.4</v>
      </c>
      <c r="D11" s="10">
        <f t="shared" si="0"/>
        <v>317.80000000000018</v>
      </c>
      <c r="E11" s="19">
        <f t="shared" si="1"/>
        <v>16.053748231966065</v>
      </c>
      <c r="F11" s="19">
        <f>(C11/C12)*100</f>
        <v>5.1777294977778183</v>
      </c>
      <c r="G11" s="26"/>
    </row>
    <row r="12" spans="1:13" x14ac:dyDescent="0.2">
      <c r="A12" s="7" t="s">
        <v>37</v>
      </c>
      <c r="B12" s="11">
        <f>SUM(B6:B11)</f>
        <v>42541.2</v>
      </c>
      <c r="C12" s="45">
        <f>SUM(C6:C11)</f>
        <v>44370.8</v>
      </c>
      <c r="D12" s="12">
        <f t="shared" si="0"/>
        <v>1829.6000000000058</v>
      </c>
      <c r="E12" s="20">
        <f t="shared" si="1"/>
        <v>4.3007719575376484</v>
      </c>
      <c r="F12" s="21">
        <f>SUM(F6:F11)</f>
        <v>100</v>
      </c>
      <c r="G12" s="26"/>
    </row>
    <row r="13" spans="1:13" ht="25.5" customHeight="1" x14ac:dyDescent="0.2">
      <c r="A13" s="7" t="s">
        <v>15</v>
      </c>
      <c r="B13" s="5"/>
      <c r="C13" s="5"/>
      <c r="D13" s="14"/>
      <c r="E13" s="16"/>
      <c r="F13" s="15"/>
      <c r="G13" s="26"/>
    </row>
    <row r="14" spans="1:13" x14ac:dyDescent="0.2">
      <c r="A14" s="2" t="s">
        <v>16</v>
      </c>
      <c r="B14" s="10">
        <v>7392.2</v>
      </c>
      <c r="C14" s="44">
        <v>7526.4</v>
      </c>
      <c r="D14" s="10">
        <f t="shared" ref="D14:D22" si="2">(C14-B14)</f>
        <v>134.19999999999982</v>
      </c>
      <c r="E14" s="19">
        <f t="shared" ref="E14:E22" si="3">(C14-B14)/B14*100</f>
        <v>1.8154270717783587</v>
      </c>
      <c r="F14" s="19">
        <f>(C14/C22)*100</f>
        <v>18.30327938619423</v>
      </c>
      <c r="G14" s="26"/>
    </row>
    <row r="15" spans="1:13" x14ac:dyDescent="0.2">
      <c r="A15" s="2" t="s">
        <v>17</v>
      </c>
      <c r="B15" s="10">
        <v>13516.3</v>
      </c>
      <c r="C15" s="44">
        <v>14219.4</v>
      </c>
      <c r="D15" s="10">
        <f t="shared" si="2"/>
        <v>703.10000000000036</v>
      </c>
      <c r="E15" s="19">
        <f t="shared" si="3"/>
        <v>5.2018673749472892</v>
      </c>
      <c r="F15" s="19">
        <f>(C15/C22)*100</f>
        <v>34.579832443671641</v>
      </c>
      <c r="G15" s="26"/>
    </row>
    <row r="16" spans="1:13" x14ac:dyDescent="0.2">
      <c r="A16" s="2" t="s">
        <v>18</v>
      </c>
      <c r="B16" s="10">
        <v>2265</v>
      </c>
      <c r="C16" s="44">
        <v>2376.9</v>
      </c>
      <c r="D16" s="10">
        <f t="shared" si="2"/>
        <v>111.90000000000009</v>
      </c>
      <c r="E16" s="19">
        <f t="shared" si="3"/>
        <v>4.9403973509933818</v>
      </c>
      <c r="F16" s="19">
        <f>(C16/C22)*100</f>
        <v>5.7803285465886836</v>
      </c>
      <c r="G16" s="26"/>
    </row>
    <row r="17" spans="1:7" x14ac:dyDescent="0.2">
      <c r="A17" s="2" t="s">
        <v>19</v>
      </c>
      <c r="B17" s="37">
        <v>2318</v>
      </c>
      <c r="C17" s="44">
        <v>2416.5</v>
      </c>
      <c r="D17" s="10">
        <f t="shared" si="2"/>
        <v>98.5</v>
      </c>
      <c r="E17" s="19">
        <f t="shared" si="3"/>
        <v>4.2493528904227782</v>
      </c>
      <c r="F17" s="19">
        <f>(C17/C22)*100</f>
        <v>5.87663087754283</v>
      </c>
      <c r="G17" s="26"/>
    </row>
    <row r="18" spans="1:7" x14ac:dyDescent="0.2">
      <c r="A18" s="2" t="s">
        <v>20</v>
      </c>
      <c r="B18" s="10">
        <v>743.6</v>
      </c>
      <c r="C18" s="44">
        <v>773.5</v>
      </c>
      <c r="D18" s="10">
        <f t="shared" si="2"/>
        <v>29.899999999999977</v>
      </c>
      <c r="E18" s="19">
        <f t="shared" si="3"/>
        <v>4.0209790209790182</v>
      </c>
      <c r="F18" s="19">
        <f>(C18/C22)*100</f>
        <v>1.8810568937634511</v>
      </c>
      <c r="G18" s="26"/>
    </row>
    <row r="19" spans="1:7" x14ac:dyDescent="0.2">
      <c r="A19" s="2" t="s">
        <v>21</v>
      </c>
      <c r="B19" s="10">
        <v>646.70000000000005</v>
      </c>
      <c r="C19" s="44">
        <v>591.4</v>
      </c>
      <c r="D19" s="10">
        <f t="shared" si="2"/>
        <v>-55.300000000000068</v>
      </c>
      <c r="E19" s="19">
        <f t="shared" si="3"/>
        <v>-8.5511056131127354</v>
      </c>
      <c r="F19" s="19">
        <f>(C19/C22)*100</f>
        <v>1.4382120839970327</v>
      </c>
      <c r="G19" s="26"/>
    </row>
    <row r="20" spans="1:7" x14ac:dyDescent="0.2">
      <c r="A20" s="2" t="s">
        <v>26</v>
      </c>
      <c r="B20" s="10">
        <v>5025.7</v>
      </c>
      <c r="C20" s="44">
        <v>5445.5</v>
      </c>
      <c r="D20" s="10">
        <f t="shared" si="2"/>
        <v>419.80000000000018</v>
      </c>
      <c r="E20" s="19">
        <f t="shared" si="3"/>
        <v>8.35306524464254</v>
      </c>
      <c r="F20" s="19">
        <f>(C20/C22)*100</f>
        <v>13.242786444717353</v>
      </c>
      <c r="G20" s="26"/>
    </row>
    <row r="21" spans="1:7" x14ac:dyDescent="0.2">
      <c r="A21" s="2" t="s">
        <v>38</v>
      </c>
      <c r="B21" s="10">
        <v>8019.7</v>
      </c>
      <c r="C21" s="44">
        <v>7770.9</v>
      </c>
      <c r="D21" s="10">
        <f t="shared" si="2"/>
        <v>-248.80000000000018</v>
      </c>
      <c r="E21" s="19">
        <f t="shared" si="3"/>
        <v>-3.1023604374228486</v>
      </c>
      <c r="F21" s="19">
        <f>(C21/C22)*100</f>
        <v>18.89787332352476</v>
      </c>
      <c r="G21" s="26"/>
    </row>
    <row r="22" spans="1:7" x14ac:dyDescent="0.2">
      <c r="A22" s="7" t="s">
        <v>22</v>
      </c>
      <c r="B22" s="11">
        <f>SUM(B14:B21)</f>
        <v>39927.199999999997</v>
      </c>
      <c r="C22" s="45">
        <f>SUM(C14:C21)</f>
        <v>41120.500000000007</v>
      </c>
      <c r="D22" s="12">
        <f t="shared" si="2"/>
        <v>1193.3000000000102</v>
      </c>
      <c r="E22" s="20">
        <f t="shared" si="3"/>
        <v>2.9886894147348428</v>
      </c>
      <c r="F22" s="21">
        <f>SUM(F14:F21)</f>
        <v>99.999999999999986</v>
      </c>
      <c r="G22" s="26"/>
    </row>
    <row r="23" spans="1:7" ht="25.5" customHeight="1" x14ac:dyDescent="0.2">
      <c r="A23" s="7" t="s">
        <v>25</v>
      </c>
      <c r="B23" s="5"/>
      <c r="C23" s="5"/>
      <c r="D23" s="14"/>
      <c r="E23" s="16"/>
      <c r="F23" s="15"/>
      <c r="G23" s="26"/>
    </row>
    <row r="24" spans="1:7" x14ac:dyDescent="0.2">
      <c r="A24" s="1" t="s">
        <v>23</v>
      </c>
      <c r="B24" s="12">
        <v>2614</v>
      </c>
      <c r="C24" s="12">
        <v>3250.3</v>
      </c>
      <c r="D24" s="12">
        <f t="shared" ref="D24:D31" si="4">(C24-B24)</f>
        <v>636.30000000000018</v>
      </c>
      <c r="E24" s="20">
        <f t="shared" ref="E24:E30" si="5">(C24-B24)/B24*100</f>
        <v>24.342004590665653</v>
      </c>
      <c r="F24" s="18" t="s">
        <v>31</v>
      </c>
      <c r="G24" s="26"/>
    </row>
    <row r="25" spans="1:7" x14ac:dyDescent="0.2">
      <c r="A25" s="1" t="s">
        <v>39</v>
      </c>
      <c r="B25" s="12">
        <f t="shared" ref="B25:C25" si="6">(B24/B12)*100</f>
        <v>6.1446315571728114</v>
      </c>
      <c r="C25" s="12">
        <f t="shared" si="6"/>
        <v>7.3253130437134324</v>
      </c>
      <c r="D25" s="12">
        <f t="shared" si="4"/>
        <v>1.180681486540621</v>
      </c>
      <c r="E25" s="18" t="s">
        <v>31</v>
      </c>
      <c r="F25" s="18" t="s">
        <v>31</v>
      </c>
      <c r="G25" s="26"/>
    </row>
    <row r="26" spans="1:7" x14ac:dyDescent="0.2">
      <c r="A26" s="38" t="s">
        <v>40</v>
      </c>
      <c r="B26" s="10">
        <v>-459.9</v>
      </c>
      <c r="C26" s="10">
        <v>-287.10000000000002</v>
      </c>
      <c r="D26" s="12">
        <f t="shared" ref="D26" si="7">(C26-B26)</f>
        <v>172.79999999999995</v>
      </c>
      <c r="E26" s="20">
        <f t="shared" ref="E26" si="8">(C26-B26)/B26*100</f>
        <v>-37.573385518590989</v>
      </c>
      <c r="F26" s="17" t="s">
        <v>31</v>
      </c>
      <c r="G26" s="26"/>
    </row>
    <row r="27" spans="1:7" x14ac:dyDescent="0.2">
      <c r="A27" s="39" t="s">
        <v>24</v>
      </c>
      <c r="B27" s="12">
        <v>2154.1</v>
      </c>
      <c r="C27" s="12">
        <v>2963.2</v>
      </c>
      <c r="D27" s="12">
        <f t="shared" si="4"/>
        <v>809.09999999999991</v>
      </c>
      <c r="E27" s="20">
        <f t="shared" si="5"/>
        <v>37.560930318926694</v>
      </c>
      <c r="F27" s="18" t="s">
        <v>31</v>
      </c>
      <c r="G27" s="26"/>
    </row>
    <row r="28" spans="1:7" x14ac:dyDescent="0.2">
      <c r="A28" s="38" t="s">
        <v>33</v>
      </c>
      <c r="B28" s="10">
        <v>-488.7</v>
      </c>
      <c r="C28" s="10">
        <v>-577.9</v>
      </c>
      <c r="D28" s="24">
        <f t="shared" si="4"/>
        <v>-89.199999999999989</v>
      </c>
      <c r="E28" s="19">
        <f t="shared" si="5"/>
        <v>18.252506650296706</v>
      </c>
      <c r="F28" s="17" t="s">
        <v>31</v>
      </c>
      <c r="G28" s="26"/>
    </row>
    <row r="29" spans="1:7" x14ac:dyDescent="0.2">
      <c r="A29" s="38" t="s">
        <v>34</v>
      </c>
      <c r="B29" s="10">
        <v>0</v>
      </c>
      <c r="C29" s="10">
        <v>0</v>
      </c>
      <c r="D29" s="24">
        <f t="shared" si="4"/>
        <v>0</v>
      </c>
      <c r="E29" s="17">
        <v>0</v>
      </c>
      <c r="F29" s="17" t="s">
        <v>31</v>
      </c>
      <c r="G29" s="26"/>
    </row>
    <row r="30" spans="1:7" x14ac:dyDescent="0.2">
      <c r="A30" s="40" t="s">
        <v>0</v>
      </c>
      <c r="B30" s="12">
        <v>1665.4</v>
      </c>
      <c r="C30" s="12">
        <v>2385.3000000000002</v>
      </c>
      <c r="D30" s="12">
        <f t="shared" si="4"/>
        <v>719.90000000000009</v>
      </c>
      <c r="E30" s="20">
        <f t="shared" si="5"/>
        <v>43.226852407829952</v>
      </c>
      <c r="F30" s="18" t="s">
        <v>31</v>
      </c>
      <c r="G30" s="26"/>
    </row>
    <row r="31" spans="1:7" x14ac:dyDescent="0.2">
      <c r="A31" s="41" t="s">
        <v>41</v>
      </c>
      <c r="B31" s="13">
        <f>(B30/B12)*100</f>
        <v>3.9147931887205818</v>
      </c>
      <c r="C31" s="13">
        <f>(C30/C12)*100</f>
        <v>5.3758327548748275</v>
      </c>
      <c r="D31" s="12">
        <f t="shared" si="4"/>
        <v>1.4610395661542457</v>
      </c>
      <c r="E31" s="18" t="s">
        <v>31</v>
      </c>
      <c r="F31" s="18" t="s">
        <v>31</v>
      </c>
      <c r="G31" s="26"/>
    </row>
    <row r="32" spans="1:7" ht="25.5" customHeight="1" x14ac:dyDescent="0.2">
      <c r="A32" s="59" t="s">
        <v>4</v>
      </c>
      <c r="B32" s="59"/>
      <c r="C32" s="59"/>
      <c r="D32" s="59"/>
      <c r="E32" s="59"/>
      <c r="F32" s="59"/>
    </row>
    <row r="33" spans="1:6" ht="63.75" customHeight="1" x14ac:dyDescent="0.2">
      <c r="A33" s="55" t="s">
        <v>28</v>
      </c>
      <c r="B33" s="55"/>
      <c r="C33" s="55"/>
      <c r="D33" s="55"/>
      <c r="E33" s="55"/>
      <c r="F33" s="55"/>
    </row>
    <row r="34" spans="1:6" ht="51" customHeight="1" x14ac:dyDescent="0.2">
      <c r="A34" s="55" t="s">
        <v>30</v>
      </c>
      <c r="B34" s="55"/>
      <c r="C34" s="55"/>
      <c r="D34" s="55"/>
      <c r="E34" s="55"/>
      <c r="F34" s="55"/>
    </row>
    <row r="35" spans="1:6" ht="89.25" customHeight="1" x14ac:dyDescent="0.2">
      <c r="A35" s="53" t="s">
        <v>48</v>
      </c>
      <c r="B35" s="53"/>
      <c r="C35" s="53"/>
      <c r="D35" s="53"/>
      <c r="E35" s="53"/>
      <c r="F35" s="53"/>
    </row>
    <row r="36" spans="1:6" ht="51" customHeight="1" x14ac:dyDescent="0.2">
      <c r="A36" s="53" t="s">
        <v>42</v>
      </c>
      <c r="B36" s="53"/>
      <c r="C36" s="53"/>
      <c r="D36" s="53"/>
      <c r="E36" s="53"/>
      <c r="F36" s="53"/>
    </row>
    <row r="37" spans="1:6" ht="25.5" customHeight="1" x14ac:dyDescent="0.2">
      <c r="A37" s="53" t="s">
        <v>43</v>
      </c>
      <c r="B37" s="53"/>
      <c r="C37" s="53"/>
      <c r="D37" s="53"/>
      <c r="E37" s="53"/>
      <c r="F37" s="53"/>
    </row>
    <row r="38" spans="1:6" ht="51" customHeight="1" x14ac:dyDescent="0.2">
      <c r="A38" s="53" t="s">
        <v>44</v>
      </c>
      <c r="B38" s="54"/>
      <c r="C38" s="54"/>
      <c r="D38" s="54"/>
      <c r="E38" s="54"/>
      <c r="F38" s="54"/>
    </row>
    <row r="39" spans="1:6" ht="38.25" customHeight="1" x14ac:dyDescent="0.2">
      <c r="A39" s="53" t="s">
        <v>45</v>
      </c>
      <c r="B39" s="53"/>
      <c r="C39" s="53"/>
      <c r="D39" s="53"/>
      <c r="E39" s="53"/>
      <c r="F39" s="53"/>
    </row>
    <row r="40" spans="1:6" x14ac:dyDescent="0.2">
      <c r="A40" s="26"/>
      <c r="B40" s="26"/>
      <c r="C40" s="26"/>
      <c r="D40" s="26"/>
      <c r="E40" s="26"/>
      <c r="F40" s="26"/>
    </row>
    <row r="41" spans="1:6" x14ac:dyDescent="0.2">
      <c r="A41" s="26"/>
      <c r="B41" s="26"/>
      <c r="C41" s="26"/>
      <c r="D41" s="26"/>
      <c r="E41" s="26"/>
      <c r="F41" s="26"/>
    </row>
    <row r="42" spans="1:6" x14ac:dyDescent="0.2">
      <c r="A42" s="26"/>
      <c r="B42" s="26"/>
      <c r="C42" s="26"/>
      <c r="D42" s="26"/>
      <c r="E42" s="26"/>
      <c r="F42" s="26"/>
    </row>
    <row r="43" spans="1:6" x14ac:dyDescent="0.2">
      <c r="A43" s="26"/>
      <c r="B43" s="26"/>
      <c r="C43" s="26"/>
      <c r="D43" s="26"/>
      <c r="E43" s="26"/>
      <c r="F43" s="26"/>
    </row>
    <row r="44" spans="1:6" x14ac:dyDescent="0.2">
      <c r="A44" s="26"/>
      <c r="B44" s="26"/>
      <c r="C44" s="26"/>
      <c r="D44" s="26"/>
      <c r="E44" s="26"/>
      <c r="F44" s="26"/>
    </row>
    <row r="45" spans="1:6" x14ac:dyDescent="0.2">
      <c r="A45" s="26"/>
      <c r="B45" s="26"/>
      <c r="C45" s="26"/>
      <c r="D45" s="26"/>
      <c r="E45" s="26"/>
      <c r="F45" s="26"/>
    </row>
    <row r="46" spans="1:6" x14ac:dyDescent="0.2">
      <c r="A46" s="26"/>
      <c r="B46" s="26"/>
      <c r="C46" s="26"/>
      <c r="D46" s="26"/>
      <c r="E46" s="26"/>
      <c r="F46" s="26"/>
    </row>
  </sheetData>
  <mergeCells count="11">
    <mergeCell ref="A34:F34"/>
    <mergeCell ref="A1:F1"/>
    <mergeCell ref="A2:F2"/>
    <mergeCell ref="A3:F3"/>
    <mergeCell ref="A32:F32"/>
    <mergeCell ref="A33:F33"/>
    <mergeCell ref="A35:F35"/>
    <mergeCell ref="A36:F36"/>
    <mergeCell ref="A37:F37"/>
    <mergeCell ref="A38:F38"/>
    <mergeCell ref="A39:F39"/>
  </mergeCells>
  <pageMargins left="0.7" right="0.7" top="0.75" bottom="0.75" header="0.3" footer="0.3"/>
  <pageSetup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F24" sqref="F24"/>
    </sheetView>
  </sheetViews>
  <sheetFormatPr defaultColWidth="9.140625" defaultRowHeight="12.75" x14ac:dyDescent="0.2"/>
  <cols>
    <col min="1" max="1" width="39.140625" style="25" customWidth="1"/>
    <col min="2" max="2" width="9.140625" style="25"/>
    <col min="3" max="3" width="10.7109375" style="25" customWidth="1"/>
    <col min="4" max="4" width="9.140625" style="25"/>
    <col min="5" max="5" width="9.85546875" style="25" customWidth="1"/>
    <col min="6" max="6" width="15.28515625" style="25" customWidth="1"/>
    <col min="7" max="7" width="2.28515625" style="25" customWidth="1"/>
    <col min="8" max="8" width="3.140625" style="25" customWidth="1"/>
    <col min="9" max="16384" width="9.140625" style="25"/>
  </cols>
  <sheetData>
    <row r="1" spans="1:8" ht="25.5" customHeight="1" x14ac:dyDescent="0.2">
      <c r="A1" s="56" t="s">
        <v>58</v>
      </c>
      <c r="B1" s="56"/>
      <c r="C1" s="56"/>
      <c r="D1" s="56"/>
      <c r="E1" s="56"/>
      <c r="F1" s="56"/>
    </row>
    <row r="2" spans="1:8" x14ac:dyDescent="0.2">
      <c r="A2" s="57" t="s">
        <v>54</v>
      </c>
      <c r="B2" s="57"/>
      <c r="C2" s="57"/>
      <c r="D2" s="57"/>
      <c r="E2" s="57"/>
      <c r="F2" s="57"/>
    </row>
    <row r="3" spans="1:8" x14ac:dyDescent="0.2">
      <c r="A3" s="58" t="s">
        <v>29</v>
      </c>
      <c r="B3" s="58"/>
      <c r="C3" s="58"/>
      <c r="D3" s="58"/>
      <c r="E3" s="58"/>
      <c r="F3" s="58"/>
    </row>
    <row r="4" spans="1:8" ht="63.75" customHeight="1" x14ac:dyDescent="0.2">
      <c r="A4" s="3"/>
      <c r="B4" s="8" t="s">
        <v>60</v>
      </c>
      <c r="C4" s="8" t="s">
        <v>61</v>
      </c>
      <c r="D4" s="8" t="s">
        <v>11</v>
      </c>
      <c r="E4" s="9" t="s">
        <v>62</v>
      </c>
      <c r="F4" s="9" t="s">
        <v>63</v>
      </c>
      <c r="H4" s="42"/>
    </row>
    <row r="5" spans="1:8" ht="25.5" customHeight="1" x14ac:dyDescent="0.2">
      <c r="A5" s="4" t="s">
        <v>2</v>
      </c>
      <c r="B5" s="6"/>
      <c r="C5" s="6"/>
      <c r="D5" s="6"/>
      <c r="E5" s="6"/>
      <c r="F5" s="6"/>
      <c r="H5" s="42"/>
    </row>
    <row r="6" spans="1:8" x14ac:dyDescent="0.2">
      <c r="A6" s="2" t="s">
        <v>32</v>
      </c>
      <c r="B6" s="10">
        <v>22678.5</v>
      </c>
      <c r="C6" s="44">
        <v>23777.8</v>
      </c>
      <c r="D6" s="10">
        <f t="shared" ref="D6:D12" si="0">(C6-B6)</f>
        <v>1099.2999999999993</v>
      </c>
      <c r="E6" s="19">
        <f t="shared" ref="E6:E12" si="1">(C6-B6)/B6*100</f>
        <v>4.8473223537711903</v>
      </c>
      <c r="F6" s="19">
        <f>(C6/C12)*100</f>
        <v>70.650142472151813</v>
      </c>
      <c r="H6" s="42"/>
    </row>
    <row r="7" spans="1:8" x14ac:dyDescent="0.2">
      <c r="A7" s="2" t="s">
        <v>12</v>
      </c>
      <c r="B7" s="10">
        <v>238.8</v>
      </c>
      <c r="C7" s="44">
        <v>248.4</v>
      </c>
      <c r="D7" s="10">
        <f t="shared" si="0"/>
        <v>9.5999999999999943</v>
      </c>
      <c r="E7" s="19">
        <f t="shared" si="1"/>
        <v>4.0201005025125598</v>
      </c>
      <c r="F7" s="19">
        <f>(C7/C12)*100</f>
        <v>0.73806220045935744</v>
      </c>
      <c r="H7" s="43"/>
    </row>
    <row r="8" spans="1:8" x14ac:dyDescent="0.2">
      <c r="A8" s="2" t="s">
        <v>13</v>
      </c>
      <c r="B8" s="10">
        <v>836.6</v>
      </c>
      <c r="C8" s="44">
        <v>957.4</v>
      </c>
      <c r="D8" s="10">
        <f t="shared" si="0"/>
        <v>120.79999999999995</v>
      </c>
      <c r="E8" s="19">
        <f t="shared" si="1"/>
        <v>14.439397561558684</v>
      </c>
      <c r="F8" s="19">
        <f>(C8/C12)*100</f>
        <v>2.8446890125595363</v>
      </c>
      <c r="H8" s="43"/>
    </row>
    <row r="9" spans="1:8" x14ac:dyDescent="0.2">
      <c r="A9" s="2" t="s">
        <v>14</v>
      </c>
      <c r="B9" s="10">
        <v>449.4</v>
      </c>
      <c r="C9" s="44">
        <v>464.8</v>
      </c>
      <c r="D9" s="10">
        <f t="shared" si="0"/>
        <v>15.400000000000034</v>
      </c>
      <c r="E9" s="19">
        <f t="shared" si="1"/>
        <v>3.4267912772585749</v>
      </c>
      <c r="F9" s="19">
        <f>(C9/C12)*100</f>
        <v>1.3810439242089749</v>
      </c>
      <c r="H9" s="43"/>
    </row>
    <row r="10" spans="1:8" x14ac:dyDescent="0.2">
      <c r="A10" s="2" t="s">
        <v>26</v>
      </c>
      <c r="B10" s="10">
        <v>6249</v>
      </c>
      <c r="C10" s="44">
        <v>6455.2</v>
      </c>
      <c r="D10" s="10">
        <f t="shared" si="0"/>
        <v>206.19999999999982</v>
      </c>
      <c r="E10" s="19">
        <f t="shared" si="1"/>
        <v>3.2997279564730331</v>
      </c>
      <c r="F10" s="19">
        <f>(C10/C12)*100</f>
        <v>19.18010916427232</v>
      </c>
      <c r="H10" s="43"/>
    </row>
    <row r="11" spans="1:8" x14ac:dyDescent="0.2">
      <c r="A11" s="2" t="s">
        <v>27</v>
      </c>
      <c r="B11" s="10">
        <v>1478.4</v>
      </c>
      <c r="C11" s="44">
        <v>1752.1</v>
      </c>
      <c r="D11" s="10">
        <f t="shared" si="0"/>
        <v>273.69999999999982</v>
      </c>
      <c r="E11" s="19">
        <f t="shared" si="1"/>
        <v>18.513257575757564</v>
      </c>
      <c r="F11" s="19">
        <f>(C11/C12)*100</f>
        <v>5.2059532263479875</v>
      </c>
      <c r="H11" s="43"/>
    </row>
    <row r="12" spans="1:8" x14ac:dyDescent="0.2">
      <c r="A12" s="7" t="s">
        <v>37</v>
      </c>
      <c r="B12" s="11">
        <f>SUM(B6:B11)</f>
        <v>31930.7</v>
      </c>
      <c r="C12" s="45">
        <f>SUM(C6:C11)</f>
        <v>33655.700000000004</v>
      </c>
      <c r="D12" s="12">
        <f t="shared" si="0"/>
        <v>1725.0000000000036</v>
      </c>
      <c r="E12" s="20">
        <f t="shared" si="1"/>
        <v>5.4023244087978135</v>
      </c>
      <c r="F12" s="21">
        <f>SUM(F6:F11)</f>
        <v>100</v>
      </c>
      <c r="H12" s="43"/>
    </row>
    <row r="13" spans="1:8" ht="25.5" customHeight="1" x14ac:dyDescent="0.2">
      <c r="A13" s="7" t="s">
        <v>15</v>
      </c>
      <c r="B13" s="5"/>
      <c r="C13" s="5"/>
      <c r="D13" s="14"/>
      <c r="E13" s="16"/>
      <c r="F13" s="15"/>
      <c r="H13" s="43"/>
    </row>
    <row r="14" spans="1:8" x14ac:dyDescent="0.2">
      <c r="A14" s="2" t="s">
        <v>16</v>
      </c>
      <c r="B14" s="10">
        <v>5047.3999999999996</v>
      </c>
      <c r="C14" s="44">
        <v>5180.2</v>
      </c>
      <c r="D14" s="10">
        <f t="shared" ref="D14:D22" si="2">(C14-B14)</f>
        <v>132.80000000000018</v>
      </c>
      <c r="E14" s="19">
        <f t="shared" ref="E14:E22" si="3">(C14-B14)/B14*100</f>
        <v>2.6310575741966198</v>
      </c>
      <c r="F14" s="19">
        <f>(C14/C22)*100</f>
        <v>16.470019680595694</v>
      </c>
      <c r="H14" s="43"/>
    </row>
    <row r="15" spans="1:8" x14ac:dyDescent="0.2">
      <c r="A15" s="2" t="s">
        <v>17</v>
      </c>
      <c r="B15" s="10">
        <v>9862.5</v>
      </c>
      <c r="C15" s="44">
        <v>10534.5</v>
      </c>
      <c r="D15" s="10">
        <f t="shared" si="2"/>
        <v>672</v>
      </c>
      <c r="E15" s="19">
        <f t="shared" si="3"/>
        <v>6.8136882129277572</v>
      </c>
      <c r="F15" s="19">
        <f>(C15/C22)*100</f>
        <v>33.49357598649383</v>
      </c>
      <c r="H15" s="43"/>
    </row>
    <row r="16" spans="1:8" x14ac:dyDescent="0.2">
      <c r="A16" s="2" t="s">
        <v>18</v>
      </c>
      <c r="B16" s="10">
        <v>1758.3</v>
      </c>
      <c r="C16" s="44">
        <v>1861.9</v>
      </c>
      <c r="D16" s="10">
        <f t="shared" si="2"/>
        <v>103.60000000000014</v>
      </c>
      <c r="E16" s="19">
        <f t="shared" si="3"/>
        <v>5.8920548256839078</v>
      </c>
      <c r="F16" s="19">
        <f>(C16/C22)*100</f>
        <v>5.9197578555463348</v>
      </c>
      <c r="H16" s="43"/>
    </row>
    <row r="17" spans="1:8" x14ac:dyDescent="0.2">
      <c r="A17" s="2" t="s">
        <v>19</v>
      </c>
      <c r="B17" s="37">
        <v>1644.1</v>
      </c>
      <c r="C17" s="44">
        <v>1732.1</v>
      </c>
      <c r="D17" s="10">
        <f t="shared" si="2"/>
        <v>88</v>
      </c>
      <c r="E17" s="19">
        <f t="shared" si="3"/>
        <v>5.3524724773432277</v>
      </c>
      <c r="F17" s="19">
        <f>(C17/C22)*100</f>
        <v>5.5070694353036176</v>
      </c>
      <c r="H17" s="43"/>
    </row>
    <row r="18" spans="1:8" x14ac:dyDescent="0.2">
      <c r="A18" s="2" t="s">
        <v>20</v>
      </c>
      <c r="B18" s="10">
        <v>562.20000000000005</v>
      </c>
      <c r="C18" s="44">
        <v>580.79999999999995</v>
      </c>
      <c r="D18" s="10">
        <f t="shared" si="2"/>
        <v>18.599999999999909</v>
      </c>
      <c r="E18" s="19">
        <f t="shared" si="3"/>
        <v>3.3084311632870698</v>
      </c>
      <c r="F18" s="19">
        <f>(C18/C22)*100</f>
        <v>1.8466058126114779</v>
      </c>
      <c r="H18" s="43"/>
    </row>
    <row r="19" spans="1:8" x14ac:dyDescent="0.2">
      <c r="A19" s="2" t="s">
        <v>21</v>
      </c>
      <c r="B19" s="10">
        <v>487.6</v>
      </c>
      <c r="C19" s="44">
        <v>453.9</v>
      </c>
      <c r="D19" s="10">
        <f t="shared" si="2"/>
        <v>-33.700000000000045</v>
      </c>
      <c r="E19" s="19">
        <f t="shared" si="3"/>
        <v>-6.9114027891714613</v>
      </c>
      <c r="F19" s="19">
        <f>(C19/C22)*100</f>
        <v>1.4431377037609332</v>
      </c>
      <c r="H19" s="43"/>
    </row>
    <row r="20" spans="1:8" x14ac:dyDescent="0.2">
      <c r="A20" s="2" t="s">
        <v>26</v>
      </c>
      <c r="B20" s="10">
        <v>4855.5</v>
      </c>
      <c r="C20" s="44">
        <v>5285.2</v>
      </c>
      <c r="D20" s="10">
        <f t="shared" si="2"/>
        <v>429.69999999999982</v>
      </c>
      <c r="E20" s="19">
        <f t="shared" si="3"/>
        <v>8.8497580063845085</v>
      </c>
      <c r="F20" s="19">
        <f>(C20/C22)*100</f>
        <v>16.803858541346735</v>
      </c>
      <c r="H20" s="43"/>
    </row>
    <row r="21" spans="1:8" x14ac:dyDescent="0.2">
      <c r="A21" s="2" t="s">
        <v>38</v>
      </c>
      <c r="B21" s="10">
        <v>5710</v>
      </c>
      <c r="C21" s="44">
        <v>5823.7</v>
      </c>
      <c r="D21" s="10">
        <f t="shared" si="2"/>
        <v>113.69999999999982</v>
      </c>
      <c r="E21" s="19">
        <f t="shared" si="3"/>
        <v>1.9912434325744275</v>
      </c>
      <c r="F21" s="19">
        <f>(C21/C22)*100</f>
        <v>18.515974984341366</v>
      </c>
      <c r="H21" s="43"/>
    </row>
    <row r="22" spans="1:8" x14ac:dyDescent="0.2">
      <c r="A22" s="7" t="s">
        <v>22</v>
      </c>
      <c r="B22" s="11">
        <f>SUM(B14:B21)</f>
        <v>29927.599999999999</v>
      </c>
      <c r="C22" s="45">
        <f>SUM(C14:C21)</f>
        <v>31452.300000000003</v>
      </c>
      <c r="D22" s="12">
        <f t="shared" si="2"/>
        <v>1524.7000000000044</v>
      </c>
      <c r="E22" s="20">
        <f t="shared" si="3"/>
        <v>5.0946283697991301</v>
      </c>
      <c r="F22" s="21">
        <f>SUM(F14:F21)</f>
        <v>100</v>
      </c>
      <c r="H22" s="43"/>
    </row>
    <row r="23" spans="1:8" ht="25.5" customHeight="1" x14ac:dyDescent="0.2">
      <c r="A23" s="7" t="s">
        <v>25</v>
      </c>
      <c r="B23" s="5"/>
      <c r="C23" s="5"/>
      <c r="D23" s="14"/>
      <c r="E23" s="16"/>
      <c r="F23" s="15"/>
      <c r="H23" s="43"/>
    </row>
    <row r="24" spans="1:8" x14ac:dyDescent="0.2">
      <c r="A24" s="1" t="s">
        <v>23</v>
      </c>
      <c r="B24" s="12">
        <v>2003.1</v>
      </c>
      <c r="C24" s="12">
        <v>2203.4</v>
      </c>
      <c r="D24" s="12">
        <f t="shared" ref="D24:D31" si="4">(C24-B24)</f>
        <v>200.30000000000018</v>
      </c>
      <c r="E24" s="20">
        <f t="shared" ref="E24:E30" si="5">(C24-B24)/B24*100</f>
        <v>9.9995007738006176</v>
      </c>
      <c r="F24" s="18" t="s">
        <v>31</v>
      </c>
      <c r="H24" s="43"/>
    </row>
    <row r="25" spans="1:8" x14ac:dyDescent="0.2">
      <c r="A25" s="1" t="s">
        <v>39</v>
      </c>
      <c r="B25" s="12">
        <f t="shared" ref="B25:C25" si="6">(B24/B12)*100</f>
        <v>6.2732730569639878</v>
      </c>
      <c r="C25" s="12">
        <f t="shared" si="6"/>
        <v>6.5468850744450418</v>
      </c>
      <c r="D25" s="12">
        <f t="shared" si="4"/>
        <v>0.2736120174810539</v>
      </c>
      <c r="E25" s="18" t="s">
        <v>31</v>
      </c>
      <c r="F25" s="18" t="s">
        <v>31</v>
      </c>
      <c r="H25" s="43"/>
    </row>
    <row r="26" spans="1:8" x14ac:dyDescent="0.2">
      <c r="A26" s="22" t="s">
        <v>40</v>
      </c>
      <c r="B26" s="10">
        <v>-352.2</v>
      </c>
      <c r="C26" s="10">
        <v>-191.3</v>
      </c>
      <c r="D26" s="12">
        <f t="shared" ref="D26" si="7">(C26-B26)</f>
        <v>160.89999999999998</v>
      </c>
      <c r="E26" s="20">
        <f t="shared" ref="E26" si="8">(C26-B26)/B26*100</f>
        <v>-45.684270300965359</v>
      </c>
      <c r="F26" s="17" t="s">
        <v>31</v>
      </c>
      <c r="H26" s="43"/>
    </row>
    <row r="27" spans="1:8" x14ac:dyDescent="0.2">
      <c r="A27" s="23" t="s">
        <v>24</v>
      </c>
      <c r="B27" s="12">
        <v>1650.9</v>
      </c>
      <c r="C27" s="12">
        <v>2012.1</v>
      </c>
      <c r="D27" s="12">
        <f t="shared" si="4"/>
        <v>361.19999999999982</v>
      </c>
      <c r="E27" s="20">
        <f t="shared" si="5"/>
        <v>21.87897510448845</v>
      </c>
      <c r="F27" s="18" t="s">
        <v>31</v>
      </c>
      <c r="H27" s="43"/>
    </row>
    <row r="28" spans="1:8" x14ac:dyDescent="0.2">
      <c r="A28" s="22" t="s">
        <v>33</v>
      </c>
      <c r="B28" s="10">
        <v>-410.1</v>
      </c>
      <c r="C28" s="10">
        <v>-472.7</v>
      </c>
      <c r="D28" s="24">
        <f t="shared" si="4"/>
        <v>-62.599999999999966</v>
      </c>
      <c r="E28" s="19">
        <f t="shared" si="5"/>
        <v>15.264569617166535</v>
      </c>
      <c r="F28" s="17" t="s">
        <v>31</v>
      </c>
      <c r="H28" s="43"/>
    </row>
    <row r="29" spans="1:8" x14ac:dyDescent="0.2">
      <c r="A29" s="22" t="s">
        <v>34</v>
      </c>
      <c r="B29" s="10">
        <v>0</v>
      </c>
      <c r="C29" s="10">
        <v>0</v>
      </c>
      <c r="D29" s="24">
        <f t="shared" si="4"/>
        <v>0</v>
      </c>
      <c r="E29" s="17">
        <v>0</v>
      </c>
      <c r="F29" s="17" t="s">
        <v>31</v>
      </c>
      <c r="H29" s="43"/>
    </row>
    <row r="30" spans="1:8" x14ac:dyDescent="0.2">
      <c r="A30" s="1" t="s">
        <v>0</v>
      </c>
      <c r="B30" s="12">
        <v>1240.8</v>
      </c>
      <c r="C30" s="12">
        <v>1539.4</v>
      </c>
      <c r="D30" s="12">
        <f t="shared" si="4"/>
        <v>298.60000000000014</v>
      </c>
      <c r="E30" s="20">
        <f t="shared" si="5"/>
        <v>24.065119277885248</v>
      </c>
      <c r="F30" s="18" t="s">
        <v>31</v>
      </c>
      <c r="H30" s="43"/>
    </row>
    <row r="31" spans="1:8" x14ac:dyDescent="0.2">
      <c r="A31" s="7" t="s">
        <v>41</v>
      </c>
      <c r="B31" s="13">
        <f>(B30/B12)*100</f>
        <v>3.8859154356152539</v>
      </c>
      <c r="C31" s="13">
        <f>(C30/C12)*100</f>
        <v>4.5739651827179344</v>
      </c>
      <c r="D31" s="12">
        <f t="shared" si="4"/>
        <v>0.68804974710268052</v>
      </c>
      <c r="E31" s="18" t="s">
        <v>31</v>
      </c>
      <c r="F31" s="18" t="s">
        <v>31</v>
      </c>
      <c r="H31" s="43"/>
    </row>
    <row r="32" spans="1:8" ht="25.5" customHeight="1" x14ac:dyDescent="0.2">
      <c r="A32" s="59" t="s">
        <v>4</v>
      </c>
      <c r="B32" s="59"/>
      <c r="C32" s="59"/>
      <c r="D32" s="59"/>
      <c r="E32" s="59"/>
      <c r="F32" s="59"/>
      <c r="H32" s="43"/>
    </row>
    <row r="33" spans="1:8" ht="63.75" customHeight="1" x14ac:dyDescent="0.2">
      <c r="A33" s="55" t="s">
        <v>28</v>
      </c>
      <c r="B33" s="55"/>
      <c r="C33" s="55"/>
      <c r="D33" s="55"/>
      <c r="E33" s="55"/>
      <c r="F33" s="55"/>
      <c r="H33" s="43"/>
    </row>
    <row r="34" spans="1:8" ht="51" customHeight="1" x14ac:dyDescent="0.2">
      <c r="A34" s="55" t="s">
        <v>30</v>
      </c>
      <c r="B34" s="55"/>
      <c r="C34" s="55"/>
      <c r="D34" s="55"/>
      <c r="E34" s="55"/>
      <c r="F34" s="55"/>
    </row>
    <row r="35" spans="1:8" ht="89.25" customHeight="1" x14ac:dyDescent="0.2">
      <c r="A35" s="53" t="s">
        <v>48</v>
      </c>
      <c r="B35" s="53"/>
      <c r="C35" s="53"/>
      <c r="D35" s="53"/>
      <c r="E35" s="53"/>
      <c r="F35" s="53"/>
    </row>
    <row r="36" spans="1:8" ht="51" customHeight="1" x14ac:dyDescent="0.2">
      <c r="A36" s="53" t="s">
        <v>42</v>
      </c>
      <c r="B36" s="53"/>
      <c r="C36" s="53"/>
      <c r="D36" s="53"/>
      <c r="E36" s="53"/>
      <c r="F36" s="53"/>
    </row>
    <row r="37" spans="1:8" ht="25.5" customHeight="1" x14ac:dyDescent="0.2">
      <c r="A37" s="53" t="s">
        <v>43</v>
      </c>
      <c r="B37" s="53"/>
      <c r="C37" s="53"/>
      <c r="D37" s="53"/>
      <c r="E37" s="53"/>
      <c r="F37" s="53"/>
    </row>
    <row r="38" spans="1:8" ht="51" customHeight="1" x14ac:dyDescent="0.2">
      <c r="A38" s="53" t="s">
        <v>44</v>
      </c>
      <c r="B38" s="54"/>
      <c r="C38" s="54"/>
      <c r="D38" s="54"/>
      <c r="E38" s="54"/>
      <c r="F38" s="54"/>
    </row>
    <row r="39" spans="1:8" ht="38.25" customHeight="1" x14ac:dyDescent="0.2">
      <c r="A39" s="53" t="s">
        <v>45</v>
      </c>
      <c r="B39" s="53"/>
      <c r="C39" s="53"/>
      <c r="D39" s="53"/>
      <c r="E39" s="53"/>
      <c r="F39" s="53"/>
    </row>
    <row r="40" spans="1:8" x14ac:dyDescent="0.2">
      <c r="A40" s="26"/>
      <c r="B40" s="26"/>
      <c r="C40" s="26"/>
      <c r="D40" s="26"/>
      <c r="E40" s="26"/>
      <c r="F40" s="26"/>
    </row>
    <row r="41" spans="1:8" x14ac:dyDescent="0.2">
      <c r="A41" s="26"/>
      <c r="B41" s="26"/>
      <c r="C41" s="26"/>
      <c r="D41" s="26"/>
      <c r="E41" s="26"/>
      <c r="F41" s="26"/>
    </row>
    <row r="42" spans="1:8" x14ac:dyDescent="0.2">
      <c r="A42" s="26"/>
      <c r="B42" s="26"/>
      <c r="C42" s="26"/>
      <c r="D42" s="26"/>
      <c r="E42" s="26"/>
      <c r="F42" s="26"/>
    </row>
    <row r="43" spans="1:8" x14ac:dyDescent="0.2">
      <c r="A43" s="26"/>
      <c r="B43" s="26"/>
      <c r="C43" s="26"/>
      <c r="D43" s="26"/>
      <c r="E43" s="26"/>
      <c r="F43" s="26"/>
    </row>
    <row r="44" spans="1:8" x14ac:dyDescent="0.2">
      <c r="A44" s="26"/>
      <c r="B44" s="26"/>
      <c r="C44" s="26"/>
      <c r="D44" s="26"/>
      <c r="E44" s="26"/>
      <c r="F44" s="26"/>
    </row>
    <row r="45" spans="1:8" x14ac:dyDescent="0.2">
      <c r="A45" s="26"/>
      <c r="B45" s="26"/>
      <c r="C45" s="26"/>
      <c r="D45" s="26"/>
      <c r="E45" s="26"/>
      <c r="F45" s="26"/>
    </row>
    <row r="46" spans="1:8" x14ac:dyDescent="0.2">
      <c r="A46" s="26"/>
      <c r="B46" s="26"/>
      <c r="C46" s="26"/>
      <c r="D46" s="26"/>
      <c r="E46" s="26"/>
      <c r="F46" s="26"/>
    </row>
  </sheetData>
  <mergeCells count="11">
    <mergeCell ref="A34:F34"/>
    <mergeCell ref="A1:F1"/>
    <mergeCell ref="A2:F2"/>
    <mergeCell ref="A3:F3"/>
    <mergeCell ref="A32:F32"/>
    <mergeCell ref="A33:F33"/>
    <mergeCell ref="A35:F35"/>
    <mergeCell ref="A36:F36"/>
    <mergeCell ref="A37:F37"/>
    <mergeCell ref="A38:F38"/>
    <mergeCell ref="A39:F39"/>
  </mergeCells>
  <pageMargins left="0.45" right="0.45" top="0.5" bottom="0.5" header="0.3" footer="0.3"/>
  <pageSetup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workbookViewId="0">
      <selection activeCell="L16" sqref="L16"/>
    </sheetView>
  </sheetViews>
  <sheetFormatPr defaultColWidth="9.140625" defaultRowHeight="12.75" x14ac:dyDescent="0.2"/>
  <cols>
    <col min="1" max="1" width="40.7109375" style="25" customWidth="1"/>
    <col min="2" max="2" width="9.140625" style="25"/>
    <col min="3" max="3" width="10.7109375" style="25" customWidth="1"/>
    <col min="4" max="4" width="9.140625" style="25"/>
    <col min="5" max="5" width="9.85546875" style="25" customWidth="1"/>
    <col min="6" max="6" width="11.140625" style="25" customWidth="1"/>
    <col min="7" max="7" width="3.5703125" style="25" customWidth="1"/>
    <col min="8" max="16384" width="9.140625" style="25"/>
  </cols>
  <sheetData>
    <row r="1" spans="1:11" ht="38.25" customHeight="1" x14ac:dyDescent="0.2">
      <c r="A1" s="56" t="s">
        <v>59</v>
      </c>
      <c r="B1" s="56"/>
      <c r="C1" s="56"/>
      <c r="D1" s="56"/>
      <c r="E1" s="56"/>
      <c r="F1" s="56"/>
    </row>
    <row r="2" spans="1:11" x14ac:dyDescent="0.2">
      <c r="A2" s="57" t="s">
        <v>66</v>
      </c>
      <c r="B2" s="57"/>
      <c r="C2" s="57"/>
      <c r="D2" s="57"/>
      <c r="E2" s="57"/>
      <c r="F2" s="57"/>
    </row>
    <row r="3" spans="1:11" x14ac:dyDescent="0.2">
      <c r="A3" s="58" t="s">
        <v>29</v>
      </c>
      <c r="B3" s="58"/>
      <c r="C3" s="58"/>
      <c r="D3" s="58"/>
      <c r="E3" s="58"/>
      <c r="F3" s="58"/>
    </row>
    <row r="4" spans="1:11" ht="63.75" customHeight="1" x14ac:dyDescent="0.2">
      <c r="A4" s="3"/>
      <c r="B4" s="8" t="s">
        <v>60</v>
      </c>
      <c r="C4" s="8" t="s">
        <v>61</v>
      </c>
      <c r="D4" s="8" t="s">
        <v>11</v>
      </c>
      <c r="E4" s="9" t="s">
        <v>62</v>
      </c>
      <c r="F4" s="9" t="s">
        <v>63</v>
      </c>
      <c r="H4" s="42"/>
      <c r="I4" s="42"/>
      <c r="J4" s="42"/>
      <c r="K4" s="42"/>
    </row>
    <row r="5" spans="1:11" ht="25.5" customHeight="1" x14ac:dyDescent="0.2">
      <c r="A5" s="4" t="s">
        <v>2</v>
      </c>
      <c r="B5" s="6"/>
      <c r="C5" s="6"/>
      <c r="D5" s="6"/>
      <c r="E5" s="6"/>
      <c r="F5" s="6"/>
      <c r="H5" s="42"/>
      <c r="I5" s="42"/>
      <c r="J5" s="42"/>
      <c r="K5" s="42"/>
    </row>
    <row r="6" spans="1:11" x14ac:dyDescent="0.2">
      <c r="A6" s="2" t="s">
        <v>32</v>
      </c>
      <c r="B6" s="10">
        <v>8660</v>
      </c>
      <c r="C6" s="44">
        <v>8742</v>
      </c>
      <c r="D6" s="10">
        <f t="shared" ref="D6:D12" si="0">(C6-B6)</f>
        <v>82</v>
      </c>
      <c r="E6" s="19">
        <f t="shared" ref="E6:E12" si="1">(C6-B6)/B6*100</f>
        <v>0.94688221709006926</v>
      </c>
      <c r="F6" s="19">
        <f>(C6/C12)*100</f>
        <v>81.585799479239583</v>
      </c>
      <c r="H6" s="42"/>
      <c r="I6" s="42"/>
      <c r="J6" s="42"/>
      <c r="K6" s="42"/>
    </row>
    <row r="7" spans="1:11" x14ac:dyDescent="0.2">
      <c r="A7" s="2" t="s">
        <v>12</v>
      </c>
      <c r="B7" s="10">
        <v>574.9</v>
      </c>
      <c r="C7" s="44">
        <v>541.79999999999995</v>
      </c>
      <c r="D7" s="10">
        <f t="shared" si="0"/>
        <v>-33.100000000000023</v>
      </c>
      <c r="E7" s="19">
        <f t="shared" si="1"/>
        <v>-5.757523047486524</v>
      </c>
      <c r="F7" s="19">
        <f>(C7/C12)*100</f>
        <v>5.0564157124058573</v>
      </c>
      <c r="H7" s="43"/>
      <c r="I7" s="43"/>
      <c r="J7" s="43"/>
      <c r="K7" s="43"/>
    </row>
    <row r="8" spans="1:11" x14ac:dyDescent="0.2">
      <c r="A8" s="2" t="s">
        <v>13</v>
      </c>
      <c r="B8" s="10">
        <v>282.7</v>
      </c>
      <c r="C8" s="44">
        <v>334.1</v>
      </c>
      <c r="D8" s="10">
        <f t="shared" si="0"/>
        <v>51.400000000000034</v>
      </c>
      <c r="E8" s="19">
        <f t="shared" si="1"/>
        <v>18.181818181818194</v>
      </c>
      <c r="F8" s="19">
        <f>(C8/C12)*100</f>
        <v>3.11802969640974</v>
      </c>
      <c r="H8" s="43"/>
      <c r="I8" s="43"/>
      <c r="J8" s="43"/>
      <c r="K8" s="43"/>
    </row>
    <row r="9" spans="1:11" x14ac:dyDescent="0.2">
      <c r="A9" s="2" t="s">
        <v>14</v>
      </c>
      <c r="B9" s="10">
        <v>212.5</v>
      </c>
      <c r="C9" s="44">
        <v>197.3</v>
      </c>
      <c r="D9" s="10">
        <f t="shared" si="0"/>
        <v>-15.199999999999989</v>
      </c>
      <c r="E9" s="19">
        <f t="shared" si="1"/>
        <v>-7.1529411764705824</v>
      </c>
      <c r="F9" s="19">
        <f>(C9/C12)*100</f>
        <v>1.8413267258355035</v>
      </c>
      <c r="H9" s="43"/>
      <c r="I9" s="43"/>
      <c r="J9" s="43"/>
      <c r="K9" s="43"/>
    </row>
    <row r="10" spans="1:11" x14ac:dyDescent="0.2">
      <c r="A10" s="2" t="s">
        <v>26</v>
      </c>
      <c r="B10" s="10">
        <v>379.2</v>
      </c>
      <c r="C10" s="44">
        <v>354.6</v>
      </c>
      <c r="D10" s="10">
        <f t="shared" si="0"/>
        <v>-24.599999999999966</v>
      </c>
      <c r="E10" s="19">
        <f t="shared" si="1"/>
        <v>-6.4873417721518907</v>
      </c>
      <c r="F10" s="19">
        <f>(C10/C12)*100</f>
        <v>3.3093484895147975</v>
      </c>
      <c r="H10" s="43"/>
      <c r="I10" s="43"/>
      <c r="J10" s="43"/>
      <c r="K10" s="43"/>
    </row>
    <row r="11" spans="1:11" x14ac:dyDescent="0.2">
      <c r="A11" s="2" t="s">
        <v>27</v>
      </c>
      <c r="B11" s="10">
        <v>501.2</v>
      </c>
      <c r="C11" s="44">
        <v>545.29999999999995</v>
      </c>
      <c r="D11" s="10">
        <f t="shared" si="0"/>
        <v>44.099999999999966</v>
      </c>
      <c r="E11" s="19">
        <f t="shared" si="1"/>
        <v>8.7988826815642387</v>
      </c>
      <c r="F11" s="19">
        <f>(C11/C12)*100</f>
        <v>5.0890798965945256</v>
      </c>
      <c r="H11" s="43"/>
      <c r="I11" s="43"/>
      <c r="J11" s="43"/>
      <c r="K11" s="43"/>
    </row>
    <row r="12" spans="1:11" x14ac:dyDescent="0.2">
      <c r="A12" s="7" t="s">
        <v>37</v>
      </c>
      <c r="B12" s="11">
        <f>SUM(B6:B11)</f>
        <v>10610.500000000002</v>
      </c>
      <c r="C12" s="45">
        <f>SUM(C6:C11)</f>
        <v>10715.099999999999</v>
      </c>
      <c r="D12" s="12">
        <f t="shared" si="0"/>
        <v>104.59999999999673</v>
      </c>
      <c r="E12" s="20">
        <f t="shared" si="1"/>
        <v>0.9858159370434636</v>
      </c>
      <c r="F12" s="21">
        <f>SUM(F6:F11)</f>
        <v>100</v>
      </c>
      <c r="H12" s="43"/>
      <c r="I12" s="43"/>
      <c r="J12" s="43"/>
      <c r="K12" s="43"/>
    </row>
    <row r="13" spans="1:11" ht="25.5" customHeight="1" x14ac:dyDescent="0.2">
      <c r="A13" s="7" t="s">
        <v>15</v>
      </c>
      <c r="B13" s="5"/>
      <c r="C13" s="5"/>
      <c r="D13" s="14"/>
      <c r="E13" s="16"/>
      <c r="F13" s="15"/>
      <c r="H13" s="43"/>
      <c r="I13" s="43"/>
      <c r="J13" s="43"/>
      <c r="K13" s="43"/>
    </row>
    <row r="14" spans="1:11" x14ac:dyDescent="0.2">
      <c r="A14" s="2" t="s">
        <v>16</v>
      </c>
      <c r="B14" s="10">
        <v>2344.8000000000002</v>
      </c>
      <c r="C14" s="44">
        <v>2346.1999999999998</v>
      </c>
      <c r="D14" s="10">
        <f t="shared" ref="D14:D22" si="2">(C14-B14)</f>
        <v>1.3999999999996362</v>
      </c>
      <c r="E14" s="19">
        <f t="shared" ref="E14:E22" si="3">(C14-B14)/B14*100</f>
        <v>5.9706584783334869E-2</v>
      </c>
      <c r="F14" s="19">
        <f>(C14/C22)*100</f>
        <v>24.267185205105392</v>
      </c>
      <c r="H14" s="43"/>
      <c r="I14" s="43"/>
      <c r="J14" s="43"/>
      <c r="K14" s="43"/>
    </row>
    <row r="15" spans="1:11" x14ac:dyDescent="0.2">
      <c r="A15" s="2" t="s">
        <v>17</v>
      </c>
      <c r="B15" s="10">
        <v>3653.8</v>
      </c>
      <c r="C15" s="44">
        <v>3684.9</v>
      </c>
      <c r="D15" s="10">
        <f t="shared" si="2"/>
        <v>31.099999999999909</v>
      </c>
      <c r="E15" s="19">
        <f t="shared" si="3"/>
        <v>0.85116864634079326</v>
      </c>
      <c r="F15" s="19">
        <f>(C15/C22)*100</f>
        <v>38.113609565379278</v>
      </c>
      <c r="H15" s="43"/>
      <c r="I15" s="43"/>
      <c r="J15" s="43"/>
      <c r="K15" s="43"/>
    </row>
    <row r="16" spans="1:11" x14ac:dyDescent="0.2">
      <c r="A16" s="2" t="s">
        <v>18</v>
      </c>
      <c r="B16" s="10">
        <v>506.7</v>
      </c>
      <c r="C16" s="44">
        <v>515</v>
      </c>
      <c r="D16" s="10">
        <f t="shared" si="2"/>
        <v>8.3000000000000114</v>
      </c>
      <c r="E16" s="19">
        <f t="shared" si="3"/>
        <v>1.6380501282810365</v>
      </c>
      <c r="F16" s="19">
        <f>(C16/C22)*100</f>
        <v>5.3267412755218135</v>
      </c>
      <c r="H16" s="43"/>
      <c r="I16" s="43"/>
      <c r="J16" s="43"/>
      <c r="K16" s="43"/>
    </row>
    <row r="17" spans="1:11" x14ac:dyDescent="0.2">
      <c r="A17" s="2" t="s">
        <v>19</v>
      </c>
      <c r="B17" s="37">
        <v>673.9</v>
      </c>
      <c r="C17" s="44">
        <v>684.4</v>
      </c>
      <c r="D17" s="10">
        <f t="shared" si="2"/>
        <v>10.5</v>
      </c>
      <c r="E17" s="19">
        <f t="shared" si="3"/>
        <v>1.5580946728001188</v>
      </c>
      <c r="F17" s="19">
        <f>(C17/C22)*100</f>
        <v>7.0788771436254931</v>
      </c>
      <c r="H17" s="43"/>
      <c r="I17" s="43"/>
      <c r="J17" s="43"/>
      <c r="K17" s="43"/>
    </row>
    <row r="18" spans="1:11" x14ac:dyDescent="0.2">
      <c r="A18" s="2" t="s">
        <v>20</v>
      </c>
      <c r="B18" s="10">
        <v>181.4</v>
      </c>
      <c r="C18" s="44">
        <v>192.7</v>
      </c>
      <c r="D18" s="10">
        <f t="shared" si="2"/>
        <v>11.299999999999983</v>
      </c>
      <c r="E18" s="19">
        <f t="shared" si="3"/>
        <v>6.2293274531422176</v>
      </c>
      <c r="F18" s="19">
        <f>(C18/C22)*100</f>
        <v>1.9931321238700066</v>
      </c>
      <c r="H18" s="43"/>
      <c r="I18" s="43"/>
      <c r="J18" s="43"/>
      <c r="K18" s="43"/>
    </row>
    <row r="19" spans="1:11" x14ac:dyDescent="0.2">
      <c r="A19" s="2" t="s">
        <v>21</v>
      </c>
      <c r="B19" s="10">
        <v>159.1</v>
      </c>
      <c r="C19" s="44">
        <v>137.5</v>
      </c>
      <c r="D19" s="10">
        <f t="shared" si="2"/>
        <v>-21.599999999999994</v>
      </c>
      <c r="E19" s="19">
        <f t="shared" si="3"/>
        <v>-13.576367064739156</v>
      </c>
      <c r="F19" s="19">
        <f>(C19/C22)*100</f>
        <v>1.4221882046296104</v>
      </c>
      <c r="H19" s="43"/>
      <c r="I19" s="43"/>
      <c r="J19" s="43"/>
      <c r="K19" s="43"/>
    </row>
    <row r="20" spans="1:11" x14ac:dyDescent="0.2">
      <c r="A20" s="2" t="s">
        <v>26</v>
      </c>
      <c r="B20" s="10">
        <v>170.2</v>
      </c>
      <c r="C20" s="44">
        <v>160.30000000000001</v>
      </c>
      <c r="D20" s="10">
        <f t="shared" si="2"/>
        <v>-9.8999999999999773</v>
      </c>
      <c r="E20" s="19">
        <f t="shared" si="3"/>
        <v>-5.8166862514688473</v>
      </c>
      <c r="F20" s="19">
        <f>(C20/C22)*100</f>
        <v>1.6580128669245568</v>
      </c>
      <c r="H20" s="43"/>
      <c r="I20" s="43"/>
      <c r="J20" s="43"/>
      <c r="K20" s="43"/>
    </row>
    <row r="21" spans="1:11" x14ac:dyDescent="0.2">
      <c r="A21" s="2" t="s">
        <v>38</v>
      </c>
      <c r="B21" s="10">
        <v>2309.6999999999998</v>
      </c>
      <c r="C21" s="44">
        <v>1947.2</v>
      </c>
      <c r="D21" s="10">
        <f t="shared" si="2"/>
        <v>-362.49999999999977</v>
      </c>
      <c r="E21" s="19">
        <f t="shared" si="3"/>
        <v>-15.69467896263583</v>
      </c>
      <c r="F21" s="19">
        <f>(C21/C22)*100</f>
        <v>20.140253614943834</v>
      </c>
      <c r="H21" s="43"/>
      <c r="I21" s="43"/>
      <c r="J21" s="43"/>
      <c r="K21" s="43"/>
    </row>
    <row r="22" spans="1:11" x14ac:dyDescent="0.2">
      <c r="A22" s="7" t="s">
        <v>22</v>
      </c>
      <c r="B22" s="11">
        <f>SUM(B14:B21)</f>
        <v>9999.5999999999985</v>
      </c>
      <c r="C22" s="45">
        <f>SUM(C14:C21)</f>
        <v>9668.2000000000007</v>
      </c>
      <c r="D22" s="12">
        <f t="shared" si="2"/>
        <v>-331.39999999999782</v>
      </c>
      <c r="E22" s="20">
        <f t="shared" si="3"/>
        <v>-3.3141325653025913</v>
      </c>
      <c r="F22" s="21">
        <f>SUM(F14:F21)</f>
        <v>99.999999999999972</v>
      </c>
      <c r="H22" s="43"/>
      <c r="I22" s="43"/>
      <c r="J22" s="43"/>
      <c r="K22" s="43"/>
    </row>
    <row r="23" spans="1:11" ht="25.5" customHeight="1" x14ac:dyDescent="0.2">
      <c r="A23" s="7" t="s">
        <v>25</v>
      </c>
      <c r="B23" s="5"/>
      <c r="C23" s="5"/>
      <c r="D23" s="14"/>
      <c r="E23" s="16"/>
      <c r="F23" s="15"/>
      <c r="H23" s="43"/>
      <c r="I23" s="43"/>
      <c r="J23" s="43"/>
      <c r="K23" s="43"/>
    </row>
    <row r="24" spans="1:11" x14ac:dyDescent="0.2">
      <c r="A24" s="1" t="s">
        <v>23</v>
      </c>
      <c r="B24" s="12">
        <v>610.9</v>
      </c>
      <c r="C24" s="12">
        <v>1046.9000000000001</v>
      </c>
      <c r="D24" s="12">
        <f t="shared" ref="D24:D31" si="4">(C24-B24)</f>
        <v>436.00000000000011</v>
      </c>
      <c r="E24" s="20">
        <f t="shared" ref="E24:E30" si="5">(C24-B24)/B24*100</f>
        <v>71.370109674251125</v>
      </c>
      <c r="F24" s="18" t="s">
        <v>31</v>
      </c>
      <c r="H24" s="43"/>
      <c r="I24" s="43"/>
      <c r="J24" s="43"/>
      <c r="K24" s="43"/>
    </row>
    <row r="25" spans="1:11" x14ac:dyDescent="0.2">
      <c r="A25" s="1" t="s">
        <v>39</v>
      </c>
      <c r="B25" s="12">
        <f t="shared" ref="B25:C25" si="6">(B24/B12)*100</f>
        <v>5.7575043588897774</v>
      </c>
      <c r="C25" s="12">
        <f t="shared" si="6"/>
        <v>9.7703241220333936</v>
      </c>
      <c r="D25" s="12">
        <f t="shared" si="4"/>
        <v>4.0128197631436162</v>
      </c>
      <c r="E25" s="18" t="s">
        <v>31</v>
      </c>
      <c r="F25" s="18" t="s">
        <v>31</v>
      </c>
      <c r="H25" s="43"/>
      <c r="I25" s="43"/>
      <c r="J25" s="43"/>
      <c r="K25" s="43"/>
    </row>
    <row r="26" spans="1:11" x14ac:dyDescent="0.2">
      <c r="A26" s="22" t="s">
        <v>40</v>
      </c>
      <c r="B26" s="10">
        <v>-107.7</v>
      </c>
      <c r="C26" s="10">
        <v>-95.8</v>
      </c>
      <c r="D26" s="12">
        <f t="shared" ref="D26" si="7">(C26-B26)</f>
        <v>11.900000000000006</v>
      </c>
      <c r="E26" s="20">
        <f t="shared" ref="E26" si="8">(C26-B26)/B26*100</f>
        <v>-11.049210770659244</v>
      </c>
      <c r="F26" s="17" t="s">
        <v>31</v>
      </c>
      <c r="H26" s="43"/>
      <c r="I26" s="43"/>
      <c r="J26" s="43"/>
      <c r="K26" s="43"/>
    </row>
    <row r="27" spans="1:11" x14ac:dyDescent="0.2">
      <c r="A27" s="23" t="s">
        <v>24</v>
      </c>
      <c r="B27" s="12">
        <v>503.2</v>
      </c>
      <c r="C27" s="12">
        <v>951.1</v>
      </c>
      <c r="D27" s="12">
        <f t="shared" si="4"/>
        <v>447.90000000000003</v>
      </c>
      <c r="E27" s="20">
        <f t="shared" si="5"/>
        <v>89.010333863275051</v>
      </c>
      <c r="F27" s="18" t="s">
        <v>31</v>
      </c>
      <c r="H27" s="43"/>
      <c r="I27" s="43"/>
      <c r="J27" s="43"/>
      <c r="K27" s="43"/>
    </row>
    <row r="28" spans="1:11" x14ac:dyDescent="0.2">
      <c r="A28" s="22" t="s">
        <v>33</v>
      </c>
      <c r="B28" s="10">
        <v>-78.599999999999994</v>
      </c>
      <c r="C28" s="10">
        <v>-105.2</v>
      </c>
      <c r="D28" s="24">
        <f t="shared" si="4"/>
        <v>-26.600000000000009</v>
      </c>
      <c r="E28" s="19">
        <f t="shared" si="5"/>
        <v>33.84223918575065</v>
      </c>
      <c r="F28" s="17" t="s">
        <v>31</v>
      </c>
      <c r="H28" s="43"/>
      <c r="I28" s="43"/>
      <c r="J28" s="43"/>
      <c r="K28" s="43"/>
    </row>
    <row r="29" spans="1:11" x14ac:dyDescent="0.2">
      <c r="A29" s="22" t="s">
        <v>34</v>
      </c>
      <c r="B29" s="10">
        <v>0</v>
      </c>
      <c r="C29" s="10">
        <v>0</v>
      </c>
      <c r="D29" s="24">
        <f t="shared" si="4"/>
        <v>0</v>
      </c>
      <c r="E29" s="17">
        <v>0</v>
      </c>
      <c r="F29" s="17" t="s">
        <v>31</v>
      </c>
      <c r="H29" s="43"/>
      <c r="I29" s="43"/>
      <c r="J29" s="43"/>
      <c r="K29" s="43"/>
    </row>
    <row r="30" spans="1:11" x14ac:dyDescent="0.2">
      <c r="A30" s="1" t="s">
        <v>0</v>
      </c>
      <c r="B30" s="12">
        <v>424.6</v>
      </c>
      <c r="C30" s="12">
        <v>845.9</v>
      </c>
      <c r="D30" s="12">
        <f t="shared" si="4"/>
        <v>421.29999999999995</v>
      </c>
      <c r="E30" s="20">
        <f t="shared" si="5"/>
        <v>99.22279792746113</v>
      </c>
      <c r="F30" s="18" t="s">
        <v>31</v>
      </c>
      <c r="H30" s="43"/>
      <c r="I30" s="43"/>
      <c r="J30" s="43"/>
      <c r="K30" s="43"/>
    </row>
    <row r="31" spans="1:11" x14ac:dyDescent="0.2">
      <c r="A31" s="7" t="s">
        <v>41</v>
      </c>
      <c r="B31" s="13">
        <f>(B30/B12)*100</f>
        <v>4.0016964327788509</v>
      </c>
      <c r="C31" s="13">
        <f>(C30/C12)*100</f>
        <v>7.8944666871984399</v>
      </c>
      <c r="D31" s="12">
        <f t="shared" si="4"/>
        <v>3.892770254419589</v>
      </c>
      <c r="E31" s="18" t="s">
        <v>31</v>
      </c>
      <c r="F31" s="18" t="s">
        <v>31</v>
      </c>
      <c r="H31" s="43"/>
      <c r="I31" s="43"/>
      <c r="J31" s="43"/>
      <c r="K31" s="43"/>
    </row>
    <row r="32" spans="1:11" ht="25.5" customHeight="1" x14ac:dyDescent="0.2">
      <c r="A32" s="59" t="s">
        <v>4</v>
      </c>
      <c r="B32" s="59"/>
      <c r="C32" s="59"/>
      <c r="D32" s="59"/>
      <c r="E32" s="59"/>
      <c r="F32" s="59"/>
    </row>
    <row r="33" spans="1:6" ht="63.75" customHeight="1" x14ac:dyDescent="0.2">
      <c r="A33" s="55" t="s">
        <v>28</v>
      </c>
      <c r="B33" s="55"/>
      <c r="C33" s="55"/>
      <c r="D33" s="55"/>
      <c r="E33" s="55"/>
      <c r="F33" s="55"/>
    </row>
    <row r="34" spans="1:6" ht="51" customHeight="1" x14ac:dyDescent="0.2">
      <c r="A34" s="55" t="s">
        <v>30</v>
      </c>
      <c r="B34" s="55"/>
      <c r="C34" s="55"/>
      <c r="D34" s="55"/>
      <c r="E34" s="55"/>
      <c r="F34" s="55"/>
    </row>
    <row r="35" spans="1:6" ht="89.25" customHeight="1" x14ac:dyDescent="0.2">
      <c r="A35" s="53" t="s">
        <v>48</v>
      </c>
      <c r="B35" s="53"/>
      <c r="C35" s="53"/>
      <c r="D35" s="53"/>
      <c r="E35" s="53"/>
      <c r="F35" s="53"/>
    </row>
    <row r="36" spans="1:6" ht="51" customHeight="1" x14ac:dyDescent="0.2">
      <c r="A36" s="53" t="s">
        <v>42</v>
      </c>
      <c r="B36" s="53"/>
      <c r="C36" s="53"/>
      <c r="D36" s="53"/>
      <c r="E36" s="53"/>
      <c r="F36" s="53"/>
    </row>
    <row r="37" spans="1:6" ht="25.5" customHeight="1" x14ac:dyDescent="0.2">
      <c r="A37" s="53" t="s">
        <v>43</v>
      </c>
      <c r="B37" s="53"/>
      <c r="C37" s="53"/>
      <c r="D37" s="53"/>
      <c r="E37" s="53"/>
      <c r="F37" s="53"/>
    </row>
    <row r="38" spans="1:6" ht="51" customHeight="1" x14ac:dyDescent="0.2">
      <c r="A38" s="53" t="s">
        <v>44</v>
      </c>
      <c r="B38" s="54"/>
      <c r="C38" s="54"/>
      <c r="D38" s="54"/>
      <c r="E38" s="54"/>
      <c r="F38" s="54"/>
    </row>
    <row r="39" spans="1:6" ht="38.25" customHeight="1" x14ac:dyDescent="0.2">
      <c r="A39" s="53" t="s">
        <v>45</v>
      </c>
      <c r="B39" s="53"/>
      <c r="C39" s="53"/>
      <c r="D39" s="53"/>
      <c r="E39" s="53"/>
      <c r="F39" s="53"/>
    </row>
    <row r="40" spans="1:6" x14ac:dyDescent="0.2">
      <c r="A40" s="26"/>
      <c r="B40" s="26"/>
      <c r="C40" s="26"/>
      <c r="D40" s="26"/>
      <c r="E40" s="26"/>
      <c r="F40" s="26"/>
    </row>
    <row r="41" spans="1:6" x14ac:dyDescent="0.2">
      <c r="A41" s="26"/>
      <c r="B41" s="26"/>
      <c r="C41" s="26"/>
      <c r="D41" s="26"/>
      <c r="E41" s="26"/>
      <c r="F41" s="26"/>
    </row>
    <row r="42" spans="1:6" x14ac:dyDescent="0.2">
      <c r="A42" s="26"/>
      <c r="B42" s="26"/>
      <c r="C42" s="26"/>
      <c r="D42" s="26"/>
      <c r="E42" s="26"/>
      <c r="F42" s="26"/>
    </row>
    <row r="43" spans="1:6" x14ac:dyDescent="0.2">
      <c r="A43" s="26"/>
      <c r="B43" s="26"/>
      <c r="C43" s="26"/>
      <c r="D43" s="26"/>
      <c r="E43" s="26"/>
      <c r="F43" s="26"/>
    </row>
    <row r="44" spans="1:6" x14ac:dyDescent="0.2">
      <c r="A44" s="26"/>
      <c r="B44" s="26"/>
      <c r="C44" s="26"/>
      <c r="D44" s="26"/>
      <c r="E44" s="26"/>
      <c r="F44" s="26"/>
    </row>
    <row r="45" spans="1:6" x14ac:dyDescent="0.2">
      <c r="A45" s="26"/>
      <c r="B45" s="26"/>
      <c r="C45" s="26"/>
      <c r="D45" s="26"/>
      <c r="E45" s="26"/>
      <c r="F45" s="26"/>
    </row>
    <row r="46" spans="1:6" x14ac:dyDescent="0.2">
      <c r="A46" s="26"/>
      <c r="B46" s="26"/>
      <c r="C46" s="26"/>
      <c r="D46" s="26"/>
      <c r="E46" s="26"/>
      <c r="F46" s="26"/>
    </row>
  </sheetData>
  <mergeCells count="11">
    <mergeCell ref="A34:F34"/>
    <mergeCell ref="A1:F1"/>
    <mergeCell ref="A2:F2"/>
    <mergeCell ref="A3:F3"/>
    <mergeCell ref="A32:F32"/>
    <mergeCell ref="A33:F33"/>
    <mergeCell ref="A35:F35"/>
    <mergeCell ref="A36:F36"/>
    <mergeCell ref="A37:F37"/>
    <mergeCell ref="A38:F38"/>
    <mergeCell ref="A39:F39"/>
  </mergeCells>
  <pageMargins left="0.45" right="0.45" top="0.5" bottom="0.5" header="0.3" footer="0.3"/>
  <pageSetup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1</vt:lpstr>
      <vt:lpstr>Table 2</vt:lpstr>
      <vt:lpstr>Table 3</vt:lpstr>
      <vt:lpstr>Table 4</vt:lpstr>
      <vt:lpstr>Table 5</vt:lpstr>
      <vt:lpstr>Table 6</vt:lpstr>
      <vt:lpstr>'Table 1'!Print_Area</vt:lpstr>
      <vt:lpstr>'Table 2'!Print_Area</vt:lpstr>
      <vt:lpstr>'Table 3'!Print_Area</vt:lpstr>
      <vt:lpstr>'Table 4'!Print_Area</vt:lpstr>
      <vt:lpstr>'Table 5'!Print_Area</vt:lpstr>
      <vt:lpstr>'Table 6'!Print_Area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Smallen, David (RITA)</cp:lastModifiedBy>
  <cp:lastPrinted>2019-06-06T16:57:09Z</cp:lastPrinted>
  <dcterms:created xsi:type="dcterms:W3CDTF">2012-05-10T15:47:12Z</dcterms:created>
  <dcterms:modified xsi:type="dcterms:W3CDTF">2019-06-11T14:39:21Z</dcterms:modified>
</cp:coreProperties>
</file>