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drawings/drawing2.xml" ContentType="application/vnd.openxmlformats-officedocument.drawing+xml"/>
  <Override PartName="/xl/tables/table4.xml" ContentType="application/vnd.openxmlformats-officedocument.spreadsheetml.table+xml"/>
  <Override PartName="/xl/queryTables/queryTable4.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External Affairs\Press\Scheduled releases\Airline Employment\2019 Releases\06 Revised June 2019\"/>
    </mc:Choice>
  </mc:AlternateContent>
  <bookViews>
    <workbookView xWindow="330" yWindow="-225" windowWidth="18180" windowHeight="6465" tabRatio="904" firstSheet="1" activeTab="21"/>
  </bookViews>
  <sheets>
    <sheet name="Final" sheetId="20" state="hidden" r:id="rId1"/>
    <sheet name="SourceData" sheetId="1" r:id="rId2"/>
    <sheet name="Sheet3" sheetId="45" state="hidden" r:id="rId3"/>
    <sheet name="Historical" sheetId="41" r:id="rId4"/>
    <sheet name="Table1" sheetId="2" r:id="rId5"/>
    <sheet name="Table1a" sheetId="3" r:id="rId6"/>
    <sheet name="Table2" sheetId="4" r:id="rId7"/>
    <sheet name="Table3" sheetId="5" r:id="rId8"/>
    <sheet name="Table4" sheetId="6" r:id="rId9"/>
    <sheet name="Table5(old)" sheetId="7" state="hidden" r:id="rId10"/>
    <sheet name="Table5" sheetId="21" r:id="rId11"/>
    <sheet name="Table6" sheetId="8" r:id="rId12"/>
    <sheet name="Table7" sheetId="9" r:id="rId13"/>
    <sheet name="Table8" sheetId="10" r:id="rId14"/>
    <sheet name="Table9" sheetId="11" r:id="rId15"/>
    <sheet name="Table10" sheetId="12" r:id="rId16"/>
    <sheet name="Text" sheetId="19" state="hidden" r:id="rId17"/>
    <sheet name="Table11" sheetId="13" r:id="rId18"/>
    <sheet name="Table12" sheetId="15" r:id="rId19"/>
    <sheet name="Table13" sheetId="16" r:id="rId20"/>
    <sheet name="Table14" sheetId="17" r:id="rId21"/>
    <sheet name="Table15" sheetId="18" r:id="rId22"/>
    <sheet name="SameMonthPreviousQuery" sheetId="24" state="hidden" r:id="rId23"/>
    <sheet name="Sheet1" sheetId="43" state="hidden" r:id="rId24"/>
  </sheets>
  <definedNames>
    <definedName name="ExternalData_1" localSheetId="23" hidden="1">Sheet1!$B$1:$D$355</definedName>
    <definedName name="ExternalData_1" localSheetId="2" hidden="1">Sheet3!$A$1:$A$2</definedName>
    <definedName name="ExternalData_2" localSheetId="2" hidden="1">Sheet3!$A$3:$A$5</definedName>
    <definedName name="ExternalData_3" localSheetId="2" hidden="1">Sheet3!$A$15:$C$16</definedName>
    <definedName name="Graph">#REF!</definedName>
    <definedName name="_xlnm.Print_Area" localSheetId="1">SourceData!$A$8:$G$194</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Table15!$A$1:$I$23</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Table9!$A$1:$I$15</definedName>
    <definedName name="Table9_R">#REF!</definedName>
  </definedNames>
  <calcPr calcId="162913"/>
</workbook>
</file>

<file path=xl/calcChain.xml><?xml version="1.0" encoding="utf-8"?>
<calcChain xmlns="http://schemas.openxmlformats.org/spreadsheetml/2006/main">
  <c r="F353" i="43" l="1"/>
  <c r="F354" i="43"/>
  <c r="F355" i="43"/>
  <c r="A18" i="45" l="1"/>
  <c r="A12" i="45"/>
  <c r="A10" i="45"/>
  <c r="A8" i="45"/>
  <c r="A6" i="45" l="1"/>
  <c r="A14" i="45"/>
  <c r="F351" i="43" l="1"/>
  <c r="F352" i="43"/>
  <c r="F14" i="43" l="1"/>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F52" i="43"/>
  <c r="F53" i="43"/>
  <c r="F54" i="43"/>
  <c r="F55" i="43"/>
  <c r="F56" i="43"/>
  <c r="F57" i="43"/>
  <c r="F58" i="43"/>
  <c r="F59" i="43"/>
  <c r="F60" i="43"/>
  <c r="F61" i="43"/>
  <c r="F62" i="43"/>
  <c r="F63" i="43"/>
  <c r="F64" i="43"/>
  <c r="F65" i="43"/>
  <c r="F66" i="43"/>
  <c r="F67" i="43"/>
  <c r="F68" i="43"/>
  <c r="F69" i="43"/>
  <c r="F70" i="43"/>
  <c r="F71" i="43"/>
  <c r="F72" i="43"/>
  <c r="F73" i="43"/>
  <c r="F74" i="43"/>
  <c r="F75" i="43"/>
  <c r="F76" i="43"/>
  <c r="F77" i="43"/>
  <c r="F78" i="43"/>
  <c r="F79" i="43"/>
  <c r="F80" i="43"/>
  <c r="F81" i="43"/>
  <c r="F82" i="43"/>
  <c r="F83" i="43"/>
  <c r="F84" i="43"/>
  <c r="F85" i="43"/>
  <c r="F86" i="43"/>
  <c r="F87" i="43"/>
  <c r="F88" i="43"/>
  <c r="F89" i="43"/>
  <c r="F90" i="43"/>
  <c r="F91" i="43"/>
  <c r="F92" i="43"/>
  <c r="F93" i="43"/>
  <c r="F94" i="43"/>
  <c r="F95" i="43"/>
  <c r="F96" i="43"/>
  <c r="F97" i="43"/>
  <c r="F98" i="43"/>
  <c r="F99" i="43"/>
  <c r="F100" i="43"/>
  <c r="F101" i="43"/>
  <c r="F102" i="43"/>
  <c r="F103" i="43"/>
  <c r="F104" i="43"/>
  <c r="F105" i="43"/>
  <c r="F106" i="43"/>
  <c r="F107" i="43"/>
  <c r="F108" i="43"/>
  <c r="F109" i="43"/>
  <c r="F110" i="43"/>
  <c r="F111" i="43"/>
  <c r="F112" i="43"/>
  <c r="F113" i="43"/>
  <c r="F114" i="43"/>
  <c r="F115" i="43"/>
  <c r="F116" i="43"/>
  <c r="F117" i="43"/>
  <c r="F118" i="43"/>
  <c r="F119" i="43"/>
  <c r="F120" i="43"/>
  <c r="F121" i="43"/>
  <c r="F122" i="43"/>
  <c r="F123" i="43"/>
  <c r="F124" i="43"/>
  <c r="F125" i="43"/>
  <c r="F126" i="43"/>
  <c r="F127" i="43"/>
  <c r="F128" i="43"/>
  <c r="F129" i="43"/>
  <c r="F130" i="43"/>
  <c r="F131" i="43"/>
  <c r="F132" i="43"/>
  <c r="F133" i="43"/>
  <c r="F134" i="43"/>
  <c r="F135" i="43"/>
  <c r="F136" i="43"/>
  <c r="F137" i="43"/>
  <c r="F138" i="43"/>
  <c r="F139" i="43"/>
  <c r="F140" i="43"/>
  <c r="F141" i="43"/>
  <c r="F142" i="43"/>
  <c r="F143" i="43"/>
  <c r="F144" i="43"/>
  <c r="F145" i="43"/>
  <c r="F146" i="43"/>
  <c r="F147" i="43"/>
  <c r="F148" i="43"/>
  <c r="F149" i="43"/>
  <c r="F150" i="43"/>
  <c r="F151" i="43"/>
  <c r="F152" i="43"/>
  <c r="F153" i="43"/>
  <c r="F154" i="43"/>
  <c r="F155" i="43"/>
  <c r="F156" i="43"/>
  <c r="F157" i="43"/>
  <c r="F158" i="43"/>
  <c r="F159" i="43"/>
  <c r="F160" i="43"/>
  <c r="F161" i="43"/>
  <c r="F162" i="43"/>
  <c r="F163" i="43"/>
  <c r="F164" i="43"/>
  <c r="F165" i="43"/>
  <c r="F166" i="43"/>
  <c r="F167" i="43"/>
  <c r="F168" i="43"/>
  <c r="F169" i="43"/>
  <c r="F170" i="43"/>
  <c r="F171" i="43"/>
  <c r="F172" i="43"/>
  <c r="F173" i="43"/>
  <c r="F174" i="43"/>
  <c r="F175" i="43"/>
  <c r="F176" i="43"/>
  <c r="F177" i="43"/>
  <c r="F178" i="43"/>
  <c r="F179" i="43"/>
  <c r="F180" i="43"/>
  <c r="F181" i="43"/>
  <c r="F182" i="43"/>
  <c r="F183" i="43"/>
  <c r="F184" i="43"/>
  <c r="F185" i="43"/>
  <c r="F186" i="43"/>
  <c r="F187" i="43"/>
  <c r="F188" i="43"/>
  <c r="F189" i="43"/>
  <c r="F190" i="43"/>
  <c r="F191" i="43"/>
  <c r="F192" i="43"/>
  <c r="F193" i="43"/>
  <c r="F194" i="43"/>
  <c r="F195" i="43"/>
  <c r="F196" i="43"/>
  <c r="F197" i="43"/>
  <c r="F198" i="43"/>
  <c r="F199" i="43"/>
  <c r="F200" i="43"/>
  <c r="F201" i="43"/>
  <c r="F202" i="43"/>
  <c r="F203" i="43"/>
  <c r="F204" i="43"/>
  <c r="F205" i="43"/>
  <c r="F206" i="43"/>
  <c r="F207" i="43"/>
  <c r="F208" i="43"/>
  <c r="F209" i="43"/>
  <c r="F210" i="43"/>
  <c r="F211" i="43"/>
  <c r="F212" i="43"/>
  <c r="F213" i="43"/>
  <c r="F214" i="43"/>
  <c r="F215" i="43"/>
  <c r="F216" i="43"/>
  <c r="F217" i="43"/>
  <c r="F218" i="43"/>
  <c r="F219" i="43"/>
  <c r="F220" i="43"/>
  <c r="F221" i="43"/>
  <c r="F222" i="43"/>
  <c r="F223" i="43"/>
  <c r="F224" i="43"/>
  <c r="F225" i="43"/>
  <c r="F226" i="43"/>
  <c r="F227" i="43"/>
  <c r="F228" i="43"/>
  <c r="F229" i="43"/>
  <c r="F230" i="43"/>
  <c r="F231" i="43"/>
  <c r="F232" i="43"/>
  <c r="F233" i="43"/>
  <c r="F234" i="43"/>
  <c r="F235" i="43"/>
  <c r="F236" i="43"/>
  <c r="F237" i="43"/>
  <c r="F238" i="43"/>
  <c r="F239" i="43"/>
  <c r="F240" i="43"/>
  <c r="F241" i="43"/>
  <c r="F242" i="43"/>
  <c r="F243" i="43"/>
  <c r="F244" i="43"/>
  <c r="F245" i="43"/>
  <c r="F246" i="43"/>
  <c r="F247" i="43"/>
  <c r="F248" i="43"/>
  <c r="F249" i="43"/>
  <c r="F250" i="43"/>
  <c r="F251" i="43"/>
  <c r="F252" i="43"/>
  <c r="F253" i="43"/>
  <c r="F254" i="43"/>
  <c r="F255" i="43"/>
  <c r="F256" i="43"/>
  <c r="F257" i="43"/>
  <c r="F258" i="43"/>
  <c r="F259" i="43"/>
  <c r="F260" i="43"/>
  <c r="F261" i="43"/>
  <c r="F262" i="43"/>
  <c r="F263" i="43"/>
  <c r="F264" i="43"/>
  <c r="F265" i="43"/>
  <c r="F266" i="43"/>
  <c r="F267" i="43"/>
  <c r="F268" i="43"/>
  <c r="F269" i="43"/>
  <c r="F270" i="43"/>
  <c r="F271" i="43"/>
  <c r="F272" i="43"/>
  <c r="F273" i="43"/>
  <c r="F274" i="43"/>
  <c r="F275" i="43"/>
  <c r="F276" i="43"/>
  <c r="F277" i="43"/>
  <c r="F278" i="43"/>
  <c r="F279" i="43"/>
  <c r="F280" i="43"/>
  <c r="F281" i="43"/>
  <c r="F282" i="43"/>
  <c r="F283" i="43"/>
  <c r="F284" i="43"/>
  <c r="F285" i="43"/>
  <c r="F286" i="43"/>
  <c r="F287" i="43"/>
  <c r="F288" i="43"/>
  <c r="F289" i="43"/>
  <c r="F290" i="43"/>
  <c r="F291" i="43"/>
  <c r="F292" i="43"/>
  <c r="F293" i="43"/>
  <c r="F294" i="43"/>
  <c r="F295" i="43"/>
  <c r="F296" i="43"/>
  <c r="F297" i="43"/>
  <c r="F298" i="43"/>
  <c r="F299" i="43"/>
  <c r="F300" i="43"/>
  <c r="F301" i="43"/>
  <c r="F302" i="43"/>
  <c r="F303" i="43"/>
  <c r="F304" i="43"/>
  <c r="F305" i="43"/>
  <c r="F306" i="43"/>
  <c r="F307" i="43"/>
  <c r="F308" i="43"/>
  <c r="F309" i="43"/>
  <c r="F310" i="43"/>
  <c r="F311" i="43"/>
  <c r="F312" i="43"/>
  <c r="F313" i="43"/>
  <c r="F314" i="43"/>
  <c r="F315" i="43"/>
  <c r="F316" i="43"/>
  <c r="F317" i="43"/>
  <c r="F318" i="43"/>
  <c r="F319" i="43"/>
  <c r="F320" i="43"/>
  <c r="F321" i="43"/>
  <c r="F322" i="43"/>
  <c r="F323" i="43"/>
  <c r="F324" i="43"/>
  <c r="F325" i="43"/>
  <c r="F326" i="43"/>
  <c r="F327" i="43"/>
  <c r="F328" i="43"/>
  <c r="F329" i="43"/>
  <c r="F330" i="43"/>
  <c r="F331" i="43"/>
  <c r="F332" i="43"/>
  <c r="F333" i="43"/>
  <c r="F334" i="43"/>
  <c r="F335" i="43"/>
  <c r="F336" i="43"/>
  <c r="F337" i="43"/>
  <c r="F338" i="43"/>
  <c r="F339" i="43"/>
  <c r="F340" i="43"/>
  <c r="F341" i="43"/>
  <c r="F342" i="43"/>
  <c r="F343" i="43"/>
  <c r="F344" i="43"/>
  <c r="F345" i="43"/>
  <c r="F346" i="43"/>
  <c r="F347" i="43"/>
  <c r="F348" i="43"/>
  <c r="F349" i="43"/>
  <c r="F350" i="43"/>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7" i="19" l="1"/>
  <c r="A3" i="19"/>
  <c r="A8" i="19"/>
  <c r="A7" i="19"/>
  <c r="A1" i="19"/>
  <c r="A3" i="7"/>
  <c r="A14" i="19"/>
  <c r="A22" i="19"/>
  <c r="A21" i="19"/>
  <c r="A26" i="19"/>
  <c r="A18" i="19"/>
  <c r="A13" i="19"/>
  <c r="A17" i="19" l="1"/>
  <c r="A12" i="19"/>
  <c r="A5" i="19"/>
  <c r="A10" i="19"/>
</calcChain>
</file>

<file path=xl/connections.xml><?xml version="1.0" encoding="utf-8"?>
<connections xmlns="http://schemas.openxmlformats.org/spreadsheetml/2006/main">
  <connection id="1" keepAlive="1" name="Query - Number of Unique Carriers" description="Connection to the 'Number of Unique Carriers' query in the workbook." type="5" refreshedVersion="6" background="1">
    <dbPr connection="Provider=Microsoft.Mashup.OleDb.1;Data Source=$Workbook$;Location=Number of Unique Carriers;Extended Properties=&quot;&quot;" command="SELECT * FROM [Number of Unique Carriers]"/>
  </connection>
  <connection id="2"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keepAlive="1" name="Query - Query2" description="Connection to the 'Query2' query in the workbook." type="5" refreshedVersion="6" background="1" saveData="1">
    <dbPr connection="Provider=Microsoft.Mashup.OleDb.1;Data Source=$Workbook$;Location=Query2;Extended Properties=&quot;&quot;" command="SELECT * FROM [Query2]"/>
  </connection>
  <connection id="4" keepAlive="1" name="Query - Report Date" description="Connection to the 'Report Date' query in the workbook." type="5" refreshedVersion="6" background="1" saveData="1">
    <dbPr connection="Provider=Microsoft.Mashup.OleDb.1;Data Source=$Workbook$;Location=Report Date;Extended Properties=&quot;&quot;" command="SELECT * FROM [Report Date]"/>
  </connection>
</connections>
</file>

<file path=xl/sharedStrings.xml><?xml version="1.0" encoding="utf-8"?>
<sst xmlns="http://schemas.openxmlformats.org/spreadsheetml/2006/main" count="1049" uniqueCount="186">
  <si>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</si>
  <si>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</si>
  <si>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</si>
  <si>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</si>
  <si>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</si>
  <si>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</si>
  <si>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</si>
  <si>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</si>
  <si>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</si>
  <si>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</si>
  <si>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</si>
  <si>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</si>
  <si>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</si>
  <si>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</si>
  <si>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</si>
  <si>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</si>
  <si>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</si>
  <si>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</si>
  <si>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</si>
  <si>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</si>
  <si>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</si>
  <si>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</si>
  <si>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</si>
  <si>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</si>
  <si>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</si>
  <si>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</si>
  <si>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</si>
  <si>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</si>
  <si>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</si>
  <si>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</si>
  <si>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</si>
  <si>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</si>
  <si>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</si>
  <si>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</si>
  <si>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</si>
  <si>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</si>
  <si>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</si>
  <si>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</si>
  <si>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</si>
  <si>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</si>
  <si>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</si>
  <si>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</si>
  <si>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</si>
  <si>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</si>
  <si>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</si>
  <si>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</si>
  <si>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</si>
  <si>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</si>
  <si>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</si>
  <si>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</si>
  <si>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</si>
  <si>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</si>
  <si>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</si>
  <si>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</si>
  <si>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</si>
  <si>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</si>
  <si>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</si>
  <si>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</si>
  <si>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</si>
  <si>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</si>
  <si>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</si>
  <si>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</si>
  <si>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</si>
  <si>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EMPFTE</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</si>
  <si>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</si>
  <si>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</si>
  <si>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</si>
  <si>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</si>
  <si>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</si>
  <si>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</si>
  <si>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</si>
  <si>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</si>
  <si>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</si>
  <si>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</si>
  <si>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</si>
  <si>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</si>
  <si>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</si>
  <si>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</si>
  <si>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</si>
  <si>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</si>
  <si>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American (+ US)</t>
  </si>
  <si>
    <t>US Airways</t>
  </si>
  <si>
    <t>Allegiant</t>
  </si>
  <si>
    <t>Frontier</t>
  </si>
  <si>
    <t>YX/S5/RP Combined#</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</si>
  <si>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</si>
  <si>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</si>
  <si>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</si>
  <si>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</si>
  <si>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</si>
  <si>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</si>
  <si>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</si>
  <si>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</si>
  <si>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</si>
  <si>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</si>
  <si>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</si>
  <si>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</si>
  <si>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</si>
  <si>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MonthName</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</si>
  <si>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</si>
  <si>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</si>
  <si>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</si>
  <si>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</si>
  <si>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</si>
  <si>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</si>
  <si>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</si>
  <si>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</si>
  <si>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</si>
  <si>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</si>
  <si>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</si>
  <si>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</si>
  <si>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</si>
  <si>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</si>
  <si>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</si>
  <si>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</si>
  <si>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</si>
  <si>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</si>
  <si>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</si>
  <si>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</si>
  <si>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</si>
  <si>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</si>
  <si>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</si>
  <si>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</si>
  <si>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</si>
  <si>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Jun 2017 - Jun 2018</t>
  </si>
  <si>
    <t>Table 6: Top 10 Airlines, May 2018</t>
  </si>
  <si>
    <t>Jul 2017 - Jul 2018</t>
  </si>
  <si>
    <t>Jun 2018 - Jul 2018</t>
  </si>
  <si>
    <t>Aug 2017 - Aug 2018</t>
  </si>
  <si>
    <t>Jul 2018 - Aug 2018</t>
  </si>
  <si>
    <t>Sep 2017 - Sep 2018</t>
  </si>
  <si>
    <t>Aug 2018 - Sep 2018</t>
  </si>
  <si>
    <t>Oct 2017 - Oct 2018</t>
  </si>
  <si>
    <t>Sep 2018 - Oct 2018</t>
  </si>
  <si>
    <t>Nov 2017 - Nov 2018</t>
  </si>
  <si>
    <t>Dec 2017 - Dec 2018</t>
  </si>
  <si>
    <t>Oct 2018 - Nov 2018</t>
  </si>
  <si>
    <t>Nov 2018 - Dec 2018</t>
  </si>
  <si>
    <t>Scheduled Passenger Airline Full-time Equivalent Employees by Month</t>
  </si>
  <si>
    <t>Jan 2018 - Jan 2019</t>
  </si>
  <si>
    <t>Dec 2018 - Jan 2019</t>
  </si>
  <si>
    <t>Date</t>
  </si>
  <si>
    <t>Feb 2018 - Feb 2019</t>
  </si>
  <si>
    <t>Mar 2018 - Mar 2019</t>
  </si>
  <si>
    <t>Jan 2019 - Feb 2019</t>
  </si>
  <si>
    <t>Feb 2019 - Mar 2019</t>
  </si>
  <si>
    <t>Apr 2018 - Apr 2019</t>
  </si>
  <si>
    <t>Mar 2019 - Apr 2019</t>
  </si>
  <si>
    <t>Top 10 Airlines April 2018</t>
  </si>
  <si>
    <t>May 2018 - May 2019</t>
  </si>
  <si>
    <t>Apr 2019 - May 2019</t>
  </si>
  <si>
    <t>Report Date</t>
  </si>
  <si>
    <t>Number of Unique Carriers</t>
  </si>
  <si>
    <t>Total Employment Percent Change</t>
  </si>
  <si>
    <t>Current Period</t>
  </si>
  <si>
    <t>Previous Year</t>
  </si>
  <si>
    <t>Current Month</t>
  </si>
  <si>
    <t>Number of FTE's</t>
  </si>
  <si>
    <t>Next Greatest in Current Month</t>
  </si>
  <si>
    <t>Next Greatest Date</t>
  </si>
  <si>
    <t>Consecutive Months (positive percent change)</t>
  </si>
  <si>
    <t>Jun 2018 - Jun 2019</t>
  </si>
  <si>
    <t>May 2019 - Jun 2019</t>
  </si>
  <si>
    <t>Top 10 Airlines June 2018</t>
  </si>
  <si>
    <t>N/A</t>
  </si>
  <si>
    <t>Air Wisconsin##</t>
  </si>
  <si>
    <t xml:space="preserve"># Effective the end of December 2016, Republic and Shuttle America combined operations and Shuttle America ceased operating. </t>
  </si>
  <si>
    <t>##Effective the end of 2017, Air Wisconsin was no longer required to report monthly employment numbers.</t>
  </si>
  <si>
    <t>Table 3: Scheduled Passenger Airline Full-time Equivalent Employees* by Month 2015 - 2019</t>
  </si>
  <si>
    <t>2015 - 2019</t>
  </si>
  <si>
    <t>2018 - 2019</t>
  </si>
  <si>
    <t>Jan - Jun Average</t>
  </si>
  <si>
    <t>Table 4:  Airline Group Full-time Equivalent Employees*, June 2015 - 2019</t>
  </si>
  <si>
    <t>Percent of Total Passenger Airline Employees in 2019</t>
  </si>
  <si>
    <t xml:space="preserve">Table 5:  Carrier Group Percent of Total Scheduled Passenger Airline FTEs </t>
  </si>
  <si>
    <t>(June of each year)</t>
  </si>
  <si>
    <t>Low-cost Airlines</t>
  </si>
  <si>
    <t>Table 6: Top 10 Airlines, June 2019</t>
  </si>
  <si>
    <t>Table 8:  Network Airlines Full-time Equivalent Employees* by Month 2015 - 2019</t>
  </si>
  <si>
    <t>Table 9: Network Airline Full-time Equivalent Employees*, June 2015 - 2019</t>
  </si>
  <si>
    <t>(FTEs for June of each year. Ranked by June 2019 FTEs)</t>
  </si>
  <si>
    <t>Table 11:  Low-Cost Airlines Full-time Equivalent Employees* by Month 2015 - 2019</t>
  </si>
  <si>
    <t>Table 12:  Low-Cost Airline Full-time Equivalent Employees*, June 2015 - 2019</t>
  </si>
  <si>
    <t>Table 14:  Regional Airlines Full-time Equivalent Employees* by Month 2015 - 2019</t>
  </si>
  <si>
    <t>Table 15: Regional Airline Full-time Equivalent Employees*, June 2015 - 2019</t>
  </si>
  <si>
    <t>Updated 8/23/19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</si>
</sst>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0_);_(* \(#,##0.0\);_(* &quot;-&quot;??_);_(@_)"/>
    <numFmt numFmtId="166" formatCode="_(* #,##0_);_(* \(#,##0\);_(* &quot;-&quot;??_);_(@_)"/>
    <numFmt numFmtId="167" formatCode="_(* #,##0.000_);_(* \(#,##0.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
      <b/>
      <sz val="11"/>
      <color theme="0"/>
      <name val="Calibri"/>
      <family val="2"/>
      <scheme val="minor"/>
    </font>
  </fonts>
  <fills count="3">
    <fill>
      <patternFill patternType="none"/>
    </fill>
    <fill>
      <patternFill patternType="gray125"/>
    </fill>
    <fill>
      <patternFill patternType="solid">
        <fgColor theme="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1">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5" fillId="0" borderId="5" xfId="0" applyFont="1" applyBorder="1" applyAlignment="1"/>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7" fillId="0" borderId="0" xfId="0" applyNumberFormat="1" applyFont="1" applyBorder="1" applyAlignment="1">
      <alignment horizontal="righ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6" fontId="7" fillId="0" borderId="5" xfId="0" applyNumberFormat="1" applyFont="1" applyBorder="1" applyAlignment="1">
      <alignment horizontal="right" indent="1"/>
    </xf>
    <xf numFmtId="165" fontId="5" fillId="0" borderId="6" xfId="1" applyNumberFormat="1" applyFont="1" applyBorder="1" applyAlignment="1">
      <alignment horizontal="right" indent="1"/>
    </xf>
    <xf numFmtId="165" fontId="5" fillId="0" borderId="0" xfId="1"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2"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5" fontId="7"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165" fontId="5" fillId="0" borderId="5" xfId="1" applyNumberFormat="1" applyFont="1" applyBorder="1" applyAlignment="1">
      <alignment horizontal="right" indent="1"/>
    </xf>
    <xf numFmtId="165" fontId="7"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5" fillId="0" borderId="0" xfId="0" applyFont="1" applyAlignment="1">
      <alignment horizontal="left" indent="2"/>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7" xfId="0" applyBorder="1"/>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5" fillId="0" borderId="1" xfId="0" applyFont="1" applyBorder="1" applyAlignment="1">
      <alignment horizontal="left" vertical="center" wrapText="1" indent="1"/>
    </xf>
    <xf numFmtId="166" fontId="5" fillId="0" borderId="0" xfId="0" applyNumberFormat="1" applyFont="1" applyBorder="1" applyAlignment="1">
      <alignment horizontal="right" inden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0" xfId="0" applyFont="1" applyBorder="1" applyAlignment="1">
      <alignment horizontal="left"/>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5" fontId="5" fillId="0" borderId="5" xfId="0" applyNumberFormat="1" applyFont="1" applyBorder="1" applyAlignment="1">
      <alignment horizontal="right" indent="1"/>
    </xf>
    <xf numFmtId="166" fontId="5" fillId="0" borderId="5" xfId="0" applyNumberFormat="1" applyFont="1" applyBorder="1" applyAlignment="1">
      <alignment horizontal="right" indent="1"/>
    </xf>
    <xf numFmtId="166" fontId="7" fillId="0" borderId="0" xfId="1" applyNumberFormat="1" applyFont="1" applyAlignment="1">
      <alignment horizontal="right" indent="1"/>
    </xf>
    <xf numFmtId="164" fontId="7" fillId="0" borderId="0" xfId="0"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0" fontId="5" fillId="0" borderId="0" xfId="0" applyFont="1" applyAlignment="1"/>
    <xf numFmtId="0" fontId="10" fillId="0" borderId="1" xfId="0" applyFont="1" applyBorder="1" applyAlignment="1">
      <alignment horizontal="center" vertical="center" wrapText="1"/>
    </xf>
    <xf numFmtId="0" fontId="9" fillId="0" borderId="1" xfId="0" applyFont="1" applyBorder="1" applyAlignment="1">
      <alignment vertical="center" wrapText="1"/>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166" fontId="0" fillId="0" borderId="0" xfId="0" applyNumberFormat="1" applyFont="1"/>
    <xf numFmtId="0" fontId="7" fillId="0" borderId="0" xfId="0" applyFont="1" applyAlignment="1">
      <alignment horizontal="center" wrapText="1"/>
    </xf>
    <xf numFmtId="3" fontId="0" fillId="0" borderId="0" xfId="0" applyNumberFormat="1"/>
    <xf numFmtId="0" fontId="2" fillId="0" borderId="0" xfId="0" pivotButton="1" applyFont="1"/>
    <xf numFmtId="0" fontId="5" fillId="0" borderId="0" xfId="0" applyFont="1" applyAlignment="1"/>
    <xf numFmtId="0" fontId="5" fillId="0" borderId="0" xfId="0" applyFont="1" applyAlignment="1"/>
    <xf numFmtId="0" fontId="5" fillId="0" borderId="0" xfId="0" applyFont="1" applyAlignment="1"/>
    <xf numFmtId="0" fontId="10" fillId="0" borderId="0" xfId="0" applyFont="1" applyBorder="1" applyAlignment="1">
      <alignment horizontal="left"/>
    </xf>
    <xf numFmtId="0" fontId="0" fillId="0" borderId="10" xfId="0" applyBorder="1"/>
    <xf numFmtId="0" fontId="0" fillId="0" borderId="11" xfId="0" applyBorder="1"/>
    <xf numFmtId="164" fontId="5" fillId="0" borderId="1" xfId="0" applyNumberFormat="1" applyFont="1" applyBorder="1" applyAlignment="1">
      <alignment vertical="center" wrapText="1"/>
    </xf>
    <xf numFmtId="0" fontId="9" fillId="0" borderId="0" xfId="0" applyFont="1" applyBorder="1" applyAlignment="1">
      <alignment horizontal="left" indent="2"/>
    </xf>
    <xf numFmtId="0" fontId="5" fillId="0" borderId="0" xfId="0" applyFont="1" applyAlignment="1"/>
    <xf numFmtId="0" fontId="5" fillId="0" borderId="0" xfId="0" applyFont="1" applyAlignment="1"/>
    <xf numFmtId="0" fontId="5" fillId="0" borderId="0" xfId="0" applyFont="1" applyAlignment="1"/>
    <xf numFmtId="0" fontId="5" fillId="0" borderId="0" xfId="0" applyFont="1" applyAlignment="1"/>
    <xf numFmtId="0" fontId="12" fillId="2" borderId="0" xfId="0" applyNumberFormat="1" applyFont="1" applyFill="1"/>
    <xf numFmtId="0" fontId="12" fillId="2" borderId="12" xfId="0" applyNumberFormat="1" applyFont="1" applyFill="1" applyBorder="1"/>
    <xf numFmtId="166" fontId="0" fillId="0" borderId="0" xfId="1" applyNumberFormat="1" applyFont="1"/>
    <xf numFmtId="0" fontId="10" fillId="0" borderId="0" xfId="0" applyFont="1" applyBorder="1" applyAlignment="1">
      <alignment horizontal="left"/>
    </xf>
    <xf numFmtId="0" fontId="9" fillId="0" borderId="0" xfId="0" applyFont="1" applyBorder="1" applyAlignment="1">
      <alignment vertical="center"/>
    </xf>
    <xf numFmtId="0" fontId="7" fillId="0" borderId="5" xfId="0" applyFont="1" applyBorder="1" applyAlignment="1">
      <alignment horizontal="center"/>
    </xf>
    <xf numFmtId="166" fontId="9" fillId="0" borderId="0" xfId="1" applyNumberFormat="1" applyFont="1" applyFill="1" applyBorder="1" applyAlignment="1">
      <alignment horizontal="left" indent="1"/>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vertical="center"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xf numFmtId="0" fontId="7" fillId="0" borderId="5" xfId="0" applyFont="1" applyBorder="1"/>
  </cellXfs>
  <cellStyles count="3">
    <cellStyle name="Comma" xfId="1" builtinId="3"/>
    <cellStyle name="Normal" xfId="0" builtinId="0"/>
    <cellStyle name="Percent" xfId="2" builtinId="5"/>
  </cellStyles>
  <dxfs count="9">
    <dxf>
      <font>
        <color rgb="FF9C0006"/>
      </font>
      <fill>
        <patternFill>
          <bgColor rgb="FFFFC7CE"/>
        </patternFill>
      </fill>
    </dxf>
    <dxf>
      <numFmt numFmtId="0" formatCode="General"/>
    </dxf>
    <dxf>
      <numFmt numFmtId="0" formatCode="General"/>
    </dxf>
    <dxf>
      <numFmt numFmtId="166" formatCode="_(* #,##0_);_(* \(#,##0\);_(* &quot;-&quot;??_);_(@_)"/>
    </dxf>
    <dxf>
      <numFmt numFmtId="0" formatCode="General"/>
    </dxf>
    <dxf>
      <numFmt numFmtId="0" formatCode="General"/>
    </dxf>
    <dxf>
      <numFmt numFmtId="0" formatCode="General"/>
    </dxf>
    <dxf>
      <numFmt numFmtId="0" formatCode="General"/>
    </dxf>
    <dxf>
      <numFmt numFmtId="19" formatCode="m/d/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Sheet1!$D$1</c:f>
              <c:strCache>
                <c:ptCount val="1"/>
                <c:pt idx="0">
                  <c:v>EMPFTE</c:v>
                </c:pt>
              </c:strCache>
            </c:strRef>
          </c:tx>
          <c:spPr>
            <a:ln w="28575" cap="rnd">
              <a:solidFill>
                <a:schemeClr val="accent1"/>
              </a:solidFill>
              <a:round/>
            </a:ln>
            <a:effectLst/>
          </c:spPr>
          <c:marker>
            <c:symbol val="none"/>
          </c:marker>
          <c:cat>
            <c:numRef>
              <c:f>Sheet1!$A$2:$A$352</c:f>
              <c:numCache>
                <c:formatCode>m/d/yyyy</c:formatCode>
                <c:ptCount val="351"/>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40544</c:v>
                </c:pt>
                <c:pt idx="253">
                  <c:v>40575</c:v>
                </c:pt>
                <c:pt idx="254">
                  <c:v>40603</c:v>
                </c:pt>
                <c:pt idx="255">
                  <c:v>40634</c:v>
                </c:pt>
                <c:pt idx="256">
                  <c:v>40664</c:v>
                </c:pt>
                <c:pt idx="257">
                  <c:v>40695</c:v>
                </c:pt>
                <c:pt idx="258">
                  <c:v>40725</c:v>
                </c:pt>
                <c:pt idx="259">
                  <c:v>40756</c:v>
                </c:pt>
                <c:pt idx="260">
                  <c:v>40787</c:v>
                </c:pt>
                <c:pt idx="261">
                  <c:v>40817</c:v>
                </c:pt>
                <c:pt idx="262">
                  <c:v>40848</c:v>
                </c:pt>
                <c:pt idx="263">
                  <c:v>40878</c:v>
                </c:pt>
                <c:pt idx="264">
                  <c:v>40909</c:v>
                </c:pt>
                <c:pt idx="265">
                  <c:v>40940</c:v>
                </c:pt>
                <c:pt idx="266">
                  <c:v>40969</c:v>
                </c:pt>
                <c:pt idx="267">
                  <c:v>41000</c:v>
                </c:pt>
                <c:pt idx="268">
                  <c:v>41030</c:v>
                </c:pt>
                <c:pt idx="269">
                  <c:v>41061</c:v>
                </c:pt>
                <c:pt idx="270">
                  <c:v>41091</c:v>
                </c:pt>
                <c:pt idx="271">
                  <c:v>41122</c:v>
                </c:pt>
                <c:pt idx="272">
                  <c:v>41153</c:v>
                </c:pt>
                <c:pt idx="273">
                  <c:v>41183</c:v>
                </c:pt>
                <c:pt idx="274">
                  <c:v>41214</c:v>
                </c:pt>
                <c:pt idx="275">
                  <c:v>41244</c:v>
                </c:pt>
                <c:pt idx="276">
                  <c:v>41275</c:v>
                </c:pt>
                <c:pt idx="277">
                  <c:v>41306</c:v>
                </c:pt>
                <c:pt idx="278">
                  <c:v>41334</c:v>
                </c:pt>
                <c:pt idx="279">
                  <c:v>41365</c:v>
                </c:pt>
                <c:pt idx="280">
                  <c:v>41395</c:v>
                </c:pt>
                <c:pt idx="281">
                  <c:v>41426</c:v>
                </c:pt>
                <c:pt idx="282">
                  <c:v>41456</c:v>
                </c:pt>
                <c:pt idx="283">
                  <c:v>41487</c:v>
                </c:pt>
                <c:pt idx="284">
                  <c:v>41518</c:v>
                </c:pt>
                <c:pt idx="285">
                  <c:v>41548</c:v>
                </c:pt>
                <c:pt idx="286">
                  <c:v>41579</c:v>
                </c:pt>
                <c:pt idx="287">
                  <c:v>41609</c:v>
                </c:pt>
                <c:pt idx="288">
                  <c:v>41640</c:v>
                </c:pt>
                <c:pt idx="289">
                  <c:v>41671</c:v>
                </c:pt>
                <c:pt idx="290">
                  <c:v>41699</c:v>
                </c:pt>
                <c:pt idx="291">
                  <c:v>41730</c:v>
                </c:pt>
                <c:pt idx="292">
                  <c:v>41760</c:v>
                </c:pt>
                <c:pt idx="293">
                  <c:v>41791</c:v>
                </c:pt>
                <c:pt idx="294">
                  <c:v>41821</c:v>
                </c:pt>
                <c:pt idx="295">
                  <c:v>41852</c:v>
                </c:pt>
                <c:pt idx="296">
                  <c:v>41883</c:v>
                </c:pt>
                <c:pt idx="297">
                  <c:v>41913</c:v>
                </c:pt>
                <c:pt idx="298">
                  <c:v>41944</c:v>
                </c:pt>
                <c:pt idx="299">
                  <c:v>41974</c:v>
                </c:pt>
                <c:pt idx="300">
                  <c:v>42005</c:v>
                </c:pt>
                <c:pt idx="301">
                  <c:v>42036</c:v>
                </c:pt>
                <c:pt idx="302">
                  <c:v>42064</c:v>
                </c:pt>
                <c:pt idx="303">
                  <c:v>42095</c:v>
                </c:pt>
                <c:pt idx="304">
                  <c:v>42125</c:v>
                </c:pt>
                <c:pt idx="305">
                  <c:v>42156</c:v>
                </c:pt>
                <c:pt idx="306">
                  <c:v>42186</c:v>
                </c:pt>
                <c:pt idx="307">
                  <c:v>42217</c:v>
                </c:pt>
                <c:pt idx="308">
                  <c:v>42248</c:v>
                </c:pt>
                <c:pt idx="309">
                  <c:v>42278</c:v>
                </c:pt>
                <c:pt idx="310">
                  <c:v>42309</c:v>
                </c:pt>
                <c:pt idx="311">
                  <c:v>42339</c:v>
                </c:pt>
                <c:pt idx="312">
                  <c:v>42370</c:v>
                </c:pt>
                <c:pt idx="313">
                  <c:v>42401</c:v>
                </c:pt>
                <c:pt idx="314">
                  <c:v>42430</c:v>
                </c:pt>
                <c:pt idx="315">
                  <c:v>42461</c:v>
                </c:pt>
                <c:pt idx="316">
                  <c:v>42491</c:v>
                </c:pt>
                <c:pt idx="317">
                  <c:v>42522</c:v>
                </c:pt>
                <c:pt idx="318">
                  <c:v>42552</c:v>
                </c:pt>
                <c:pt idx="319">
                  <c:v>42583</c:v>
                </c:pt>
                <c:pt idx="320">
                  <c:v>42614</c:v>
                </c:pt>
                <c:pt idx="321">
                  <c:v>42644</c:v>
                </c:pt>
                <c:pt idx="322">
                  <c:v>42675</c:v>
                </c:pt>
                <c:pt idx="323">
                  <c:v>42705</c:v>
                </c:pt>
                <c:pt idx="324">
                  <c:v>42736</c:v>
                </c:pt>
                <c:pt idx="325">
                  <c:v>42767</c:v>
                </c:pt>
                <c:pt idx="326">
                  <c:v>42795</c:v>
                </c:pt>
                <c:pt idx="327">
                  <c:v>42826</c:v>
                </c:pt>
                <c:pt idx="328">
                  <c:v>42856</c:v>
                </c:pt>
                <c:pt idx="329">
                  <c:v>42887</c:v>
                </c:pt>
                <c:pt idx="330">
                  <c:v>42917</c:v>
                </c:pt>
                <c:pt idx="331">
                  <c:v>42948</c:v>
                </c:pt>
                <c:pt idx="332">
                  <c:v>42979</c:v>
                </c:pt>
                <c:pt idx="333">
                  <c:v>43009</c:v>
                </c:pt>
                <c:pt idx="334">
                  <c:v>43040</c:v>
                </c:pt>
                <c:pt idx="335">
                  <c:v>43070</c:v>
                </c:pt>
                <c:pt idx="336">
                  <c:v>43101</c:v>
                </c:pt>
                <c:pt idx="337">
                  <c:v>43132</c:v>
                </c:pt>
                <c:pt idx="338">
                  <c:v>43160</c:v>
                </c:pt>
                <c:pt idx="339">
                  <c:v>43191</c:v>
                </c:pt>
                <c:pt idx="340">
                  <c:v>43221</c:v>
                </c:pt>
                <c:pt idx="341">
                  <c:v>43252</c:v>
                </c:pt>
                <c:pt idx="342">
                  <c:v>43282</c:v>
                </c:pt>
                <c:pt idx="343">
                  <c:v>43313</c:v>
                </c:pt>
                <c:pt idx="344">
                  <c:v>43344</c:v>
                </c:pt>
                <c:pt idx="345">
                  <c:v>43374</c:v>
                </c:pt>
                <c:pt idx="346">
                  <c:v>43405</c:v>
                </c:pt>
                <c:pt idx="347">
                  <c:v>43435</c:v>
                </c:pt>
                <c:pt idx="348">
                  <c:v>43466</c:v>
                </c:pt>
                <c:pt idx="349">
                  <c:v>43497</c:v>
                </c:pt>
                <c:pt idx="350">
                  <c:v>43525</c:v>
                </c:pt>
              </c:numCache>
            </c:numRef>
          </c:cat>
          <c:val>
            <c:numRef>
              <c:f>Sheet1!$D$2:$D$355</c:f>
              <c:numCache>
                <c:formatCode>General</c:formatCode>
                <c:ptCount val="354"/>
                <c:pt idx="0">
                  <c:v>444942</c:v>
                </c:pt>
                <c:pt idx="1">
                  <c:v>446649</c:v>
                </c:pt>
                <c:pt idx="2">
                  <c:v>449953</c:v>
                </c:pt>
                <c:pt idx="3">
                  <c:v>452719</c:v>
                </c:pt>
                <c:pt idx="4">
                  <c:v>457763</c:v>
                </c:pt>
                <c:pt idx="5">
                  <c:v>460876</c:v>
                </c:pt>
                <c:pt idx="6">
                  <c:v>465774</c:v>
                </c:pt>
                <c:pt idx="7">
                  <c:v>465924</c:v>
                </c:pt>
                <c:pt idx="8">
                  <c:v>466040</c:v>
                </c:pt>
                <c:pt idx="9">
                  <c:v>461204</c:v>
                </c:pt>
                <c:pt idx="10">
                  <c:v>463274</c:v>
                </c:pt>
                <c:pt idx="11">
                  <c:v>464102</c:v>
                </c:pt>
                <c:pt idx="12">
                  <c:v>442631</c:v>
                </c:pt>
                <c:pt idx="13">
                  <c:v>440552</c:v>
                </c:pt>
                <c:pt idx="14">
                  <c:v>438503</c:v>
                </c:pt>
                <c:pt idx="15">
                  <c:v>442299</c:v>
                </c:pt>
                <c:pt idx="16">
                  <c:v>443601</c:v>
                </c:pt>
                <c:pt idx="17">
                  <c:v>447943</c:v>
                </c:pt>
                <c:pt idx="18">
                  <c:v>450740</c:v>
                </c:pt>
                <c:pt idx="19">
                  <c:v>449196</c:v>
                </c:pt>
                <c:pt idx="20">
                  <c:v>445822</c:v>
                </c:pt>
                <c:pt idx="21">
                  <c:v>429673</c:v>
                </c:pt>
                <c:pt idx="22">
                  <c:v>437262</c:v>
                </c:pt>
                <c:pt idx="23">
                  <c:v>440400</c:v>
                </c:pt>
                <c:pt idx="24">
                  <c:v>441092</c:v>
                </c:pt>
                <c:pt idx="25">
                  <c:v>442854</c:v>
                </c:pt>
                <c:pt idx="26">
                  <c:v>444758</c:v>
                </c:pt>
                <c:pt idx="27">
                  <c:v>448494</c:v>
                </c:pt>
                <c:pt idx="28">
                  <c:v>450184</c:v>
                </c:pt>
                <c:pt idx="29">
                  <c:v>451298</c:v>
                </c:pt>
                <c:pt idx="30">
                  <c:v>453433</c:v>
                </c:pt>
                <c:pt idx="31">
                  <c:v>453395</c:v>
                </c:pt>
                <c:pt idx="32">
                  <c:v>449461</c:v>
                </c:pt>
                <c:pt idx="33">
                  <c:v>446097</c:v>
                </c:pt>
                <c:pt idx="34">
                  <c:v>444444</c:v>
                </c:pt>
                <c:pt idx="35">
                  <c:v>441013</c:v>
                </c:pt>
                <c:pt idx="36">
                  <c:v>440974</c:v>
                </c:pt>
                <c:pt idx="37">
                  <c:v>439838</c:v>
                </c:pt>
                <c:pt idx="38">
                  <c:v>440145</c:v>
                </c:pt>
                <c:pt idx="39">
                  <c:v>439506</c:v>
                </c:pt>
                <c:pt idx="40">
                  <c:v>443295</c:v>
                </c:pt>
                <c:pt idx="41">
                  <c:v>445770</c:v>
                </c:pt>
                <c:pt idx="42">
                  <c:v>446362</c:v>
                </c:pt>
                <c:pt idx="43">
                  <c:v>446146</c:v>
                </c:pt>
                <c:pt idx="44">
                  <c:v>442253</c:v>
                </c:pt>
                <c:pt idx="45">
                  <c:v>439873</c:v>
                </c:pt>
                <c:pt idx="46">
                  <c:v>438895</c:v>
                </c:pt>
                <c:pt idx="47">
                  <c:v>437961</c:v>
                </c:pt>
                <c:pt idx="48">
                  <c:v>437497</c:v>
                </c:pt>
                <c:pt idx="49">
                  <c:v>434257</c:v>
                </c:pt>
                <c:pt idx="50">
                  <c:v>433680</c:v>
                </c:pt>
                <c:pt idx="51">
                  <c:v>435904</c:v>
                </c:pt>
                <c:pt idx="52">
                  <c:v>433210</c:v>
                </c:pt>
                <c:pt idx="53">
                  <c:v>433354</c:v>
                </c:pt>
                <c:pt idx="54">
                  <c:v>439224</c:v>
                </c:pt>
                <c:pt idx="55">
                  <c:v>432599</c:v>
                </c:pt>
                <c:pt idx="56">
                  <c:v>426787</c:v>
                </c:pt>
                <c:pt idx="57">
                  <c:v>425387</c:v>
                </c:pt>
                <c:pt idx="58">
                  <c:v>431935</c:v>
                </c:pt>
                <c:pt idx="59">
                  <c:v>423285</c:v>
                </c:pt>
                <c:pt idx="60">
                  <c:v>427201</c:v>
                </c:pt>
                <c:pt idx="61">
                  <c:v>428280</c:v>
                </c:pt>
                <c:pt idx="62">
                  <c:v>428601</c:v>
                </c:pt>
                <c:pt idx="63">
                  <c:v>425008</c:v>
                </c:pt>
                <c:pt idx="64">
                  <c:v>425260</c:v>
                </c:pt>
                <c:pt idx="65">
                  <c:v>429036</c:v>
                </c:pt>
                <c:pt idx="66">
                  <c:v>430971</c:v>
                </c:pt>
                <c:pt idx="67">
                  <c:v>432279</c:v>
                </c:pt>
                <c:pt idx="68">
                  <c:v>430526</c:v>
                </c:pt>
                <c:pt idx="69">
                  <c:v>430491</c:v>
                </c:pt>
                <c:pt idx="70">
                  <c:v>432550</c:v>
                </c:pt>
                <c:pt idx="71">
                  <c:v>433827</c:v>
                </c:pt>
                <c:pt idx="72">
                  <c:v>435941</c:v>
                </c:pt>
                <c:pt idx="73">
                  <c:v>435178</c:v>
                </c:pt>
                <c:pt idx="74">
                  <c:v>436153</c:v>
                </c:pt>
                <c:pt idx="75">
                  <c:v>436458</c:v>
                </c:pt>
                <c:pt idx="76">
                  <c:v>441722</c:v>
                </c:pt>
                <c:pt idx="77">
                  <c:v>441252</c:v>
                </c:pt>
                <c:pt idx="78">
                  <c:v>437205</c:v>
                </c:pt>
                <c:pt idx="79">
                  <c:v>438343</c:v>
                </c:pt>
                <c:pt idx="80">
                  <c:v>440622</c:v>
                </c:pt>
                <c:pt idx="81">
                  <c:v>440852</c:v>
                </c:pt>
                <c:pt idx="82">
                  <c:v>442076</c:v>
                </c:pt>
                <c:pt idx="83">
                  <c:v>446367</c:v>
                </c:pt>
                <c:pt idx="84">
                  <c:v>445713</c:v>
                </c:pt>
                <c:pt idx="85">
                  <c:v>446123</c:v>
                </c:pt>
                <c:pt idx="86">
                  <c:v>447469</c:v>
                </c:pt>
                <c:pt idx="87">
                  <c:v>448788</c:v>
                </c:pt>
                <c:pt idx="88">
                  <c:v>449869</c:v>
                </c:pt>
                <c:pt idx="89">
                  <c:v>452606</c:v>
                </c:pt>
                <c:pt idx="90">
                  <c:v>455454</c:v>
                </c:pt>
                <c:pt idx="91">
                  <c:v>455939</c:v>
                </c:pt>
                <c:pt idx="92">
                  <c:v>454767</c:v>
                </c:pt>
                <c:pt idx="93">
                  <c:v>454783</c:v>
                </c:pt>
                <c:pt idx="94">
                  <c:v>456119</c:v>
                </c:pt>
                <c:pt idx="95">
                  <c:v>455488</c:v>
                </c:pt>
                <c:pt idx="96">
                  <c:v>459275</c:v>
                </c:pt>
                <c:pt idx="97">
                  <c:v>461096</c:v>
                </c:pt>
                <c:pt idx="98">
                  <c:v>463887</c:v>
                </c:pt>
                <c:pt idx="99">
                  <c:v>465979</c:v>
                </c:pt>
                <c:pt idx="100">
                  <c:v>468667</c:v>
                </c:pt>
                <c:pt idx="101">
                  <c:v>473148</c:v>
                </c:pt>
                <c:pt idx="102">
                  <c:v>474577</c:v>
                </c:pt>
                <c:pt idx="103">
                  <c:v>470829</c:v>
                </c:pt>
                <c:pt idx="104">
                  <c:v>475971</c:v>
                </c:pt>
                <c:pt idx="105">
                  <c:v>477264</c:v>
                </c:pt>
                <c:pt idx="106">
                  <c:v>479530</c:v>
                </c:pt>
                <c:pt idx="107">
                  <c:v>481077</c:v>
                </c:pt>
                <c:pt idx="108">
                  <c:v>482248</c:v>
                </c:pt>
                <c:pt idx="109">
                  <c:v>483826</c:v>
                </c:pt>
                <c:pt idx="110">
                  <c:v>488942</c:v>
                </c:pt>
                <c:pt idx="111">
                  <c:v>490407</c:v>
                </c:pt>
                <c:pt idx="112">
                  <c:v>493798</c:v>
                </c:pt>
                <c:pt idx="113">
                  <c:v>498091</c:v>
                </c:pt>
                <c:pt idx="114">
                  <c:v>501670</c:v>
                </c:pt>
                <c:pt idx="115">
                  <c:v>503141</c:v>
                </c:pt>
                <c:pt idx="116">
                  <c:v>501093</c:v>
                </c:pt>
                <c:pt idx="117">
                  <c:v>502925</c:v>
                </c:pt>
                <c:pt idx="118">
                  <c:v>506100</c:v>
                </c:pt>
                <c:pt idx="119">
                  <c:v>508076</c:v>
                </c:pt>
                <c:pt idx="120">
                  <c:v>508479</c:v>
                </c:pt>
                <c:pt idx="121">
                  <c:v>511047</c:v>
                </c:pt>
                <c:pt idx="122">
                  <c:v>501920</c:v>
                </c:pt>
                <c:pt idx="123">
                  <c:v>515640</c:v>
                </c:pt>
                <c:pt idx="124">
                  <c:v>517481</c:v>
                </c:pt>
                <c:pt idx="125">
                  <c:v>521439</c:v>
                </c:pt>
                <c:pt idx="126">
                  <c:v>524797</c:v>
                </c:pt>
                <c:pt idx="127">
                  <c:v>524670</c:v>
                </c:pt>
                <c:pt idx="128">
                  <c:v>524916</c:v>
                </c:pt>
                <c:pt idx="129">
                  <c:v>527577</c:v>
                </c:pt>
                <c:pt idx="130">
                  <c:v>529734</c:v>
                </c:pt>
                <c:pt idx="131">
                  <c:v>531913</c:v>
                </c:pt>
                <c:pt idx="132">
                  <c:v>532065</c:v>
                </c:pt>
                <c:pt idx="133">
                  <c:v>534614</c:v>
                </c:pt>
                <c:pt idx="134">
                  <c:v>536348</c:v>
                </c:pt>
                <c:pt idx="135">
                  <c:v>538842</c:v>
                </c:pt>
                <c:pt idx="136">
                  <c:v>542084</c:v>
                </c:pt>
                <c:pt idx="137">
                  <c:v>545910</c:v>
                </c:pt>
                <c:pt idx="138">
                  <c:v>537161</c:v>
                </c:pt>
                <c:pt idx="139">
                  <c:v>534069</c:v>
                </c:pt>
                <c:pt idx="140">
                  <c:v>517712</c:v>
                </c:pt>
                <c:pt idx="141">
                  <c:v>497024</c:v>
                </c:pt>
                <c:pt idx="142">
                  <c:v>472739</c:v>
                </c:pt>
                <c:pt idx="143">
                  <c:v>466955</c:v>
                </c:pt>
                <c:pt idx="144">
                  <c:v>463974</c:v>
                </c:pt>
                <c:pt idx="145">
                  <c:v>460963</c:v>
                </c:pt>
                <c:pt idx="146">
                  <c:v>461395</c:v>
                </c:pt>
                <c:pt idx="147">
                  <c:v>462525</c:v>
                </c:pt>
                <c:pt idx="148">
                  <c:v>468541</c:v>
                </c:pt>
                <c:pt idx="149">
                  <c:v>472404</c:v>
                </c:pt>
                <c:pt idx="150">
                  <c:v>473371</c:v>
                </c:pt>
                <c:pt idx="151">
                  <c:v>472168</c:v>
                </c:pt>
                <c:pt idx="152">
                  <c:v>468697</c:v>
                </c:pt>
                <c:pt idx="153">
                  <c:v>471944</c:v>
                </c:pt>
                <c:pt idx="154">
                  <c:v>466609</c:v>
                </c:pt>
                <c:pt idx="155">
                  <c:v>462602</c:v>
                </c:pt>
                <c:pt idx="156">
                  <c:v>466881</c:v>
                </c:pt>
                <c:pt idx="157">
                  <c:v>460852</c:v>
                </c:pt>
                <c:pt idx="158">
                  <c:v>458598</c:v>
                </c:pt>
                <c:pt idx="159">
                  <c:v>449288</c:v>
                </c:pt>
                <c:pt idx="160">
                  <c:v>444410</c:v>
                </c:pt>
                <c:pt idx="161">
                  <c:v>440028</c:v>
                </c:pt>
                <c:pt idx="162">
                  <c:v>434411</c:v>
                </c:pt>
                <c:pt idx="163">
                  <c:v>433528</c:v>
                </c:pt>
                <c:pt idx="164">
                  <c:v>430416</c:v>
                </c:pt>
                <c:pt idx="165">
                  <c:v>428951</c:v>
                </c:pt>
                <c:pt idx="166">
                  <c:v>430351</c:v>
                </c:pt>
                <c:pt idx="167">
                  <c:v>431143</c:v>
                </c:pt>
                <c:pt idx="168">
                  <c:v>436125</c:v>
                </c:pt>
                <c:pt idx="169">
                  <c:v>435493</c:v>
                </c:pt>
                <c:pt idx="170">
                  <c:v>436690</c:v>
                </c:pt>
                <c:pt idx="171">
                  <c:v>438581</c:v>
                </c:pt>
                <c:pt idx="172">
                  <c:v>438833</c:v>
                </c:pt>
                <c:pt idx="173">
                  <c:v>441025</c:v>
                </c:pt>
                <c:pt idx="174">
                  <c:v>444431</c:v>
                </c:pt>
                <c:pt idx="175">
                  <c:v>443412</c:v>
                </c:pt>
                <c:pt idx="176">
                  <c:v>440129</c:v>
                </c:pt>
                <c:pt idx="177">
                  <c:v>439218</c:v>
                </c:pt>
                <c:pt idx="178">
                  <c:v>439776</c:v>
                </c:pt>
                <c:pt idx="179">
                  <c:v>436909</c:v>
                </c:pt>
                <c:pt idx="180">
                  <c:v>430780</c:v>
                </c:pt>
                <c:pt idx="181">
                  <c:v>427358</c:v>
                </c:pt>
                <c:pt idx="182">
                  <c:v>427093</c:v>
                </c:pt>
                <c:pt idx="183">
                  <c:v>423461</c:v>
                </c:pt>
                <c:pt idx="184">
                  <c:v>423723</c:v>
                </c:pt>
                <c:pt idx="185">
                  <c:v>423304</c:v>
                </c:pt>
                <c:pt idx="186">
                  <c:v>428091</c:v>
                </c:pt>
                <c:pt idx="187">
                  <c:v>416921</c:v>
                </c:pt>
                <c:pt idx="188">
                  <c:v>413686</c:v>
                </c:pt>
                <c:pt idx="189">
                  <c:v>412810</c:v>
                </c:pt>
                <c:pt idx="190">
                  <c:v>410727</c:v>
                </c:pt>
                <c:pt idx="191">
                  <c:v>408850</c:v>
                </c:pt>
                <c:pt idx="192">
                  <c:v>405214</c:v>
                </c:pt>
                <c:pt idx="193">
                  <c:v>402836</c:v>
                </c:pt>
                <c:pt idx="194">
                  <c:v>404374</c:v>
                </c:pt>
                <c:pt idx="195">
                  <c:v>403935</c:v>
                </c:pt>
                <c:pt idx="196">
                  <c:v>403667</c:v>
                </c:pt>
                <c:pt idx="197">
                  <c:v>403250</c:v>
                </c:pt>
                <c:pt idx="198">
                  <c:v>402991</c:v>
                </c:pt>
                <c:pt idx="199">
                  <c:v>404118</c:v>
                </c:pt>
                <c:pt idx="200">
                  <c:v>403476</c:v>
                </c:pt>
                <c:pt idx="201">
                  <c:v>402907</c:v>
                </c:pt>
                <c:pt idx="202">
                  <c:v>403726</c:v>
                </c:pt>
                <c:pt idx="203">
                  <c:v>404249</c:v>
                </c:pt>
                <c:pt idx="204">
                  <c:v>403730</c:v>
                </c:pt>
                <c:pt idx="205">
                  <c:v>406207</c:v>
                </c:pt>
                <c:pt idx="206">
                  <c:v>407523</c:v>
                </c:pt>
                <c:pt idx="207">
                  <c:v>409689</c:v>
                </c:pt>
                <c:pt idx="208">
                  <c:v>411922</c:v>
                </c:pt>
                <c:pt idx="209">
                  <c:v>413736</c:v>
                </c:pt>
                <c:pt idx="210">
                  <c:v>414315</c:v>
                </c:pt>
                <c:pt idx="211">
                  <c:v>415228</c:v>
                </c:pt>
                <c:pt idx="212">
                  <c:v>416084</c:v>
                </c:pt>
                <c:pt idx="213">
                  <c:v>417777</c:v>
                </c:pt>
                <c:pt idx="214">
                  <c:v>419313</c:v>
                </c:pt>
                <c:pt idx="215">
                  <c:v>417278</c:v>
                </c:pt>
                <c:pt idx="216">
                  <c:v>415071</c:v>
                </c:pt>
                <c:pt idx="217">
                  <c:v>415394</c:v>
                </c:pt>
                <c:pt idx="218">
                  <c:v>416914</c:v>
                </c:pt>
                <c:pt idx="219">
                  <c:v>415389</c:v>
                </c:pt>
                <c:pt idx="220">
                  <c:v>415492</c:v>
                </c:pt>
                <c:pt idx="221">
                  <c:v>414155</c:v>
                </c:pt>
                <c:pt idx="222">
                  <c:v>411095</c:v>
                </c:pt>
                <c:pt idx="223">
                  <c:v>406463</c:v>
                </c:pt>
                <c:pt idx="224">
                  <c:v>397303</c:v>
                </c:pt>
                <c:pt idx="225">
                  <c:v>394173</c:v>
                </c:pt>
                <c:pt idx="226">
                  <c:v>392106</c:v>
                </c:pt>
                <c:pt idx="227">
                  <c:v>391813</c:v>
                </c:pt>
                <c:pt idx="228">
                  <c:v>390584</c:v>
                </c:pt>
                <c:pt idx="229">
                  <c:v>391605</c:v>
                </c:pt>
                <c:pt idx="230">
                  <c:v>392053</c:v>
                </c:pt>
                <c:pt idx="231">
                  <c:v>392112</c:v>
                </c:pt>
                <c:pt idx="232">
                  <c:v>387442</c:v>
                </c:pt>
                <c:pt idx="233">
                  <c:v>387677</c:v>
                </c:pt>
                <c:pt idx="234">
                  <c:v>386779</c:v>
                </c:pt>
                <c:pt idx="235">
                  <c:v>384310</c:v>
                </c:pt>
                <c:pt idx="236">
                  <c:v>379932</c:v>
                </c:pt>
                <c:pt idx="237">
                  <c:v>377975</c:v>
                </c:pt>
                <c:pt idx="238">
                  <c:v>379368</c:v>
                </c:pt>
                <c:pt idx="239">
                  <c:v>379698</c:v>
                </c:pt>
                <c:pt idx="240">
                  <c:v>379322</c:v>
                </c:pt>
                <c:pt idx="241">
                  <c:v>378555</c:v>
                </c:pt>
                <c:pt idx="242">
                  <c:v>377807</c:v>
                </c:pt>
                <c:pt idx="243">
                  <c:v>376663</c:v>
                </c:pt>
                <c:pt idx="244">
                  <c:v>377515</c:v>
                </c:pt>
                <c:pt idx="245">
                  <c:v>378859</c:v>
                </c:pt>
                <c:pt idx="246">
                  <c:v>378068</c:v>
                </c:pt>
                <c:pt idx="247">
                  <c:v>378425</c:v>
                </c:pt>
                <c:pt idx="248">
                  <c:v>378263</c:v>
                </c:pt>
                <c:pt idx="249">
                  <c:v>379154</c:v>
                </c:pt>
                <c:pt idx="250">
                  <c:v>380171</c:v>
                </c:pt>
                <c:pt idx="251">
                  <c:v>380409</c:v>
                </c:pt>
                <c:pt idx="252">
                  <c:v>381189</c:v>
                </c:pt>
                <c:pt idx="253">
                  <c:v>382109</c:v>
                </c:pt>
                <c:pt idx="254">
                  <c:v>383311</c:v>
                </c:pt>
                <c:pt idx="255">
                  <c:v>384008</c:v>
                </c:pt>
                <c:pt idx="256">
                  <c:v>385302</c:v>
                </c:pt>
                <c:pt idx="257">
                  <c:v>387113</c:v>
                </c:pt>
                <c:pt idx="258">
                  <c:v>387495</c:v>
                </c:pt>
                <c:pt idx="259">
                  <c:v>387028</c:v>
                </c:pt>
                <c:pt idx="260">
                  <c:v>385788</c:v>
                </c:pt>
                <c:pt idx="261">
                  <c:v>386595</c:v>
                </c:pt>
                <c:pt idx="262">
                  <c:v>386555</c:v>
                </c:pt>
                <c:pt idx="263">
                  <c:v>386939</c:v>
                </c:pt>
                <c:pt idx="264">
                  <c:v>386359</c:v>
                </c:pt>
                <c:pt idx="265">
                  <c:v>387236</c:v>
                </c:pt>
                <c:pt idx="266">
                  <c:v>388113</c:v>
                </c:pt>
                <c:pt idx="267">
                  <c:v>387646</c:v>
                </c:pt>
                <c:pt idx="268">
                  <c:v>388462</c:v>
                </c:pt>
                <c:pt idx="269">
                  <c:v>388291</c:v>
                </c:pt>
                <c:pt idx="270">
                  <c:v>388601</c:v>
                </c:pt>
                <c:pt idx="271">
                  <c:v>386871</c:v>
                </c:pt>
                <c:pt idx="272">
                  <c:v>383735</c:v>
                </c:pt>
                <c:pt idx="273">
                  <c:v>382291</c:v>
                </c:pt>
                <c:pt idx="274">
                  <c:v>381080</c:v>
                </c:pt>
                <c:pt idx="275">
                  <c:v>379716</c:v>
                </c:pt>
                <c:pt idx="276">
                  <c:v>380042</c:v>
                </c:pt>
                <c:pt idx="277">
                  <c:v>380414</c:v>
                </c:pt>
                <c:pt idx="278">
                  <c:v>380540</c:v>
                </c:pt>
                <c:pt idx="279">
                  <c:v>380487</c:v>
                </c:pt>
                <c:pt idx="280">
                  <c:v>381372</c:v>
                </c:pt>
                <c:pt idx="281">
                  <c:v>381672</c:v>
                </c:pt>
                <c:pt idx="282">
                  <c:v>381299</c:v>
                </c:pt>
                <c:pt idx="283">
                  <c:v>380486</c:v>
                </c:pt>
                <c:pt idx="284">
                  <c:v>380165</c:v>
                </c:pt>
                <c:pt idx="285">
                  <c:v>381178</c:v>
                </c:pt>
                <c:pt idx="286">
                  <c:v>381224</c:v>
                </c:pt>
                <c:pt idx="287">
                  <c:v>380809</c:v>
                </c:pt>
                <c:pt idx="288">
                  <c:v>381819</c:v>
                </c:pt>
                <c:pt idx="289">
                  <c:v>381985</c:v>
                </c:pt>
                <c:pt idx="290">
                  <c:v>383575</c:v>
                </c:pt>
                <c:pt idx="291">
                  <c:v>384265</c:v>
                </c:pt>
                <c:pt idx="292">
                  <c:v>385619</c:v>
                </c:pt>
                <c:pt idx="293">
                  <c:v>385243</c:v>
                </c:pt>
                <c:pt idx="294">
                  <c:v>386243</c:v>
                </c:pt>
                <c:pt idx="295">
                  <c:v>384478</c:v>
                </c:pt>
                <c:pt idx="296">
                  <c:v>384501</c:v>
                </c:pt>
                <c:pt idx="297">
                  <c:v>384700</c:v>
                </c:pt>
                <c:pt idx="298">
                  <c:v>386912</c:v>
                </c:pt>
                <c:pt idx="299">
                  <c:v>386222</c:v>
                </c:pt>
                <c:pt idx="300">
                  <c:v>386528</c:v>
                </c:pt>
                <c:pt idx="301">
                  <c:v>388976</c:v>
                </c:pt>
                <c:pt idx="302">
                  <c:v>390817</c:v>
                </c:pt>
                <c:pt idx="303">
                  <c:v>393439</c:v>
                </c:pt>
                <c:pt idx="304">
                  <c:v>395621</c:v>
                </c:pt>
                <c:pt idx="305">
                  <c:v>396973</c:v>
                </c:pt>
                <c:pt idx="306">
                  <c:v>396503</c:v>
                </c:pt>
                <c:pt idx="307">
                  <c:v>397007</c:v>
                </c:pt>
                <c:pt idx="308">
                  <c:v>397326</c:v>
                </c:pt>
                <c:pt idx="309">
                  <c:v>399928</c:v>
                </c:pt>
                <c:pt idx="310">
                  <c:v>401280</c:v>
                </c:pt>
                <c:pt idx="311">
                  <c:v>401440</c:v>
                </c:pt>
                <c:pt idx="312">
                  <c:v>402270</c:v>
                </c:pt>
                <c:pt idx="313">
                  <c:v>403917</c:v>
                </c:pt>
                <c:pt idx="314">
                  <c:v>405983</c:v>
                </c:pt>
                <c:pt idx="315">
                  <c:v>407763</c:v>
                </c:pt>
                <c:pt idx="316">
                  <c:v>410338</c:v>
                </c:pt>
                <c:pt idx="317">
                  <c:v>412333</c:v>
                </c:pt>
                <c:pt idx="318">
                  <c:v>413746</c:v>
                </c:pt>
                <c:pt idx="319">
                  <c:v>414242</c:v>
                </c:pt>
                <c:pt idx="320">
                  <c:v>414558</c:v>
                </c:pt>
                <c:pt idx="321">
                  <c:v>415979</c:v>
                </c:pt>
                <c:pt idx="322">
                  <c:v>416046</c:v>
                </c:pt>
                <c:pt idx="323">
                  <c:v>416337</c:v>
                </c:pt>
                <c:pt idx="324">
                  <c:v>417833</c:v>
                </c:pt>
                <c:pt idx="325">
                  <c:v>419762</c:v>
                </c:pt>
                <c:pt idx="326">
                  <c:v>422278</c:v>
                </c:pt>
                <c:pt idx="327">
                  <c:v>423747</c:v>
                </c:pt>
                <c:pt idx="328">
                  <c:v>425656</c:v>
                </c:pt>
                <c:pt idx="329">
                  <c:v>427818</c:v>
                </c:pt>
                <c:pt idx="330">
                  <c:v>428209</c:v>
                </c:pt>
                <c:pt idx="331">
                  <c:v>428455</c:v>
                </c:pt>
                <c:pt idx="332">
                  <c:v>428673</c:v>
                </c:pt>
                <c:pt idx="333">
                  <c:v>430232</c:v>
                </c:pt>
                <c:pt idx="334">
                  <c:v>429946</c:v>
                </c:pt>
                <c:pt idx="335">
                  <c:v>430607</c:v>
                </c:pt>
                <c:pt idx="336">
                  <c:v>429842</c:v>
                </c:pt>
                <c:pt idx="337">
                  <c:v>432232</c:v>
                </c:pt>
                <c:pt idx="338">
                  <c:v>434243</c:v>
                </c:pt>
                <c:pt idx="339">
                  <c:v>436254</c:v>
                </c:pt>
                <c:pt idx="340">
                  <c:v>438215</c:v>
                </c:pt>
                <c:pt idx="341">
                  <c:v>439422</c:v>
                </c:pt>
                <c:pt idx="342">
                  <c:v>443475</c:v>
                </c:pt>
                <c:pt idx="343">
                  <c:v>439615</c:v>
                </c:pt>
                <c:pt idx="344">
                  <c:v>440460</c:v>
                </c:pt>
                <c:pt idx="345">
                  <c:v>441139</c:v>
                </c:pt>
                <c:pt idx="346">
                  <c:v>439877</c:v>
                </c:pt>
                <c:pt idx="347">
                  <c:v>440396</c:v>
                </c:pt>
                <c:pt idx="348">
                  <c:v>441783</c:v>
                </c:pt>
                <c:pt idx="349">
                  <c:v>443058</c:v>
                </c:pt>
                <c:pt idx="350">
                  <c:v>444967</c:v>
                </c:pt>
                <c:pt idx="351">
                  <c:v>446323</c:v>
                </c:pt>
                <c:pt idx="352">
                  <c:v>447981</c:v>
                </c:pt>
                <c:pt idx="353">
                  <c:v>449775</c:v>
                </c:pt>
              </c:numCache>
            </c:numRef>
          </c:val>
          <c:smooth val="0"/>
          <c:extLst>
            <c:ext xmlns:c16="http://schemas.microsoft.com/office/drawing/2014/chart" uri="{C3380CC4-5D6E-409C-BE32-E72D297353CC}">
              <c16:uniqueId val="{00000002-AFA9-4002-96D7-D300C035A729}"/>
            </c:ext>
          </c:extLst>
        </c:ser>
        <c:dLbls>
          <c:showLegendKey val="0"/>
          <c:showVal val="0"/>
          <c:showCatName val="0"/>
          <c:showSerName val="0"/>
          <c:showPercent val="0"/>
          <c:showBubbleSize val="0"/>
        </c:dLbls>
        <c:smooth val="0"/>
        <c:axId val="832857224"/>
        <c:axId val="832857880"/>
      </c:lineChart>
      <c:dateAx>
        <c:axId val="8328572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880"/>
        <c:crosses val="autoZero"/>
        <c:auto val="1"/>
        <c:lblOffset val="100"/>
        <c:baseTimeUnit val="months"/>
        <c:majorUnit val="12"/>
        <c:majorTimeUnit val="months"/>
      </c:dateAx>
      <c:valAx>
        <c:axId val="83285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1209675</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485775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552450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123825</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561975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88900</xdr:colOff>
      <xdr:row>12</xdr:row>
      <xdr:rowOff>76200</xdr:rowOff>
    </xdr:from>
    <xdr:to>
      <xdr:col>10</xdr:col>
      <xdr:colOff>1219200</xdr:colOff>
      <xdr:row>27</xdr:row>
      <xdr:rowOff>57150</xdr:rowOff>
    </xdr:to>
    <xdr:graphicFrame macro="">
      <xdr:nvGraphicFramePr>
        <xdr:cNvPr id="3" name="Chart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ExternalData_1" connectionId="4" autoFormatId="16" applyNumberFormats="0" applyBorderFormats="0" applyFontFormats="0" applyPatternFormats="0" applyAlignmentFormats="0" applyWidthHeightFormats="0">
  <queryTableRefresh nextId="2">
    <queryTableFields count="1">
      <queryTableField id="1" name="Report Date" tableColumnId="2"/>
    </queryTableFields>
  </queryTableRefresh>
</queryTable>
</file>

<file path=xl/queryTables/queryTable2.xml><?xml version="1.0" encoding="utf-8"?>
<queryTable xmlns="http://schemas.openxmlformats.org/spreadsheetml/2006/main" name="ExternalData_2" removeDataOnSave="1" connectionId="1" autoFormatId="16" applyNumberFormats="0" applyBorderFormats="0" applyFontFormats="0" applyPatternFormats="0" applyAlignmentFormats="0" applyWidthHeightFormats="0">
  <queryTableRefresh nextId="2">
    <queryTableFields count="1">
      <queryTableField id="1" name="Number of Unique Carriers" tableColumnId="2"/>
    </queryTableFields>
  </queryTableRefresh>
</queryTable>
</file>

<file path=xl/queryTables/queryTable3.xml><?xml version="1.0" encoding="utf-8"?>
<queryTable xmlns="http://schemas.openxmlformats.org/spreadsheetml/2006/main" name="ExternalData_3" connectionId="3" autoFormatId="16" applyNumberFormats="0" applyBorderFormats="0" applyFontFormats="0" applyPatternFormats="0" applyAlignmentFormats="0" applyWidthHeightFormats="0">
  <queryTableRefresh nextId="4">
    <queryTableFields count="3">
      <queryTableField id="1" name="Month" tableColumnId="4"/>
      <queryTableField id="2" name="Year" tableColumnId="2"/>
      <queryTableField id="3" name="Next Greatest in Current Month" tableColumnId="3"/>
    </queryTableFields>
  </queryTableRefresh>
</queryTable>
</file>

<file path=xl/queryTables/queryTable4.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Report_Date" displayName="Report_Date" ref="A1:A2" tableType="queryTable" totalsRowShown="0">
  <autoFilter ref="A1:A2"/>
  <tableColumns count="1">
    <tableColumn id="2" uniqueName="2" name="Report Date" queryTableFieldId="1" dataDxfId="8"/>
  </tableColumns>
  <tableStyleInfo name="TableStyleMedium7" showFirstColumn="0" showLastColumn="0" showRowStripes="1" showColumnStripes="0"/>
</table>
</file>

<file path=xl/tables/table2.xml><?xml version="1.0" encoding="utf-8"?>
<table xmlns="http://schemas.openxmlformats.org/spreadsheetml/2006/main" id="3" name="Number_of_Unique_Carriers" displayName="Number_of_Unique_Carriers" ref="A3:A6" tableType="queryTable" totalsRowCount="1">
  <autoFilter ref="A3:A5"/>
  <tableColumns count="1">
    <tableColumn id="2" uniqueName="2" name="Number of Unique Carriers" totalsRowFunction="custom" queryTableFieldId="1" dataDxfId="7" totalsRowDxfId="6">
      <totalsRowFormula>Table1!F16</totalsRowFormula>
    </tableColumn>
  </tableColumns>
  <tableStyleInfo name="TableStyleMedium7" showFirstColumn="0" showLastColumn="0" showRowStripes="1" showColumnStripes="0"/>
</table>
</file>

<file path=xl/tables/table3.xml><?xml version="1.0" encoding="utf-8"?>
<table xmlns="http://schemas.openxmlformats.org/spreadsheetml/2006/main" id="4" name="Query2" displayName="Query2" ref="A15:C16" tableType="queryTable" totalsRowShown="0">
  <autoFilter ref="A15:C16"/>
  <tableColumns count="3">
    <tableColumn id="4" uniqueName="4" name="Month" queryTableFieldId="1" dataDxfId="5"/>
    <tableColumn id="2" uniqueName="2" name="Year" queryTableFieldId="2" dataDxfId="4"/>
    <tableColumn id="3" uniqueName="3" name="Next Greatest in Current Month" queryTableFieldId="3" dataDxfId="3" dataCellStyle="Comma"/>
  </tableColumns>
  <tableStyleInfo name="TableStyleMedium7" showFirstColumn="0" showLastColumn="0" showRowStripes="1" showColumnStripes="0"/>
</table>
</file>

<file path=xl/tables/table4.xml><?xml version="1.0" encoding="utf-8"?>
<table xmlns="http://schemas.openxmlformats.org/spreadsheetml/2006/main" id="2" name="Query1" displayName="Query1" ref="B1:D355" tableType="queryTable" totalsRowShown="0">
  <autoFilter ref="B1:D355"/>
  <tableColumns count="3">
    <tableColumn id="5" uniqueName="5" name="MonthName" queryTableFieldId="4" dataDxfId="2"/>
    <tableColumn id="2" uniqueName="2" name="Year" queryTableFieldId="2" dataDxfId="1"/>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election sqref="A1:XFD1048576"/>
    </sheetView>
  </sheetViews>
  <sheetFormatPr defaultColWidth="9.140625" defaultRowHeight="15" x14ac:dyDescent="0.25"/>
  <cols>
    <col min="1" max="1" width="137.140625" style="13" customWidth="1"/>
    <col min="2" max="16384" width="9.140625" style="13"/>
  </cols>
  <sheetData>
    <row r="1" spans="1:1" x14ac:dyDescent="0.25">
      <c r="A1" s="11" t="s">
        <v>108</v>
      </c>
    </row>
    <row r="2" spans="1:1" x14ac:dyDescent="0.25">
      <c r="A2" s="11"/>
    </row>
    <row r="3" spans="1:1" ht="60" x14ac:dyDescent="0.25">
      <c r="A3" s="10" t="s">
        <v>121</v>
      </c>
    </row>
    <row r="4" spans="1:1" x14ac:dyDescent="0.25">
      <c r="A4" s="10"/>
    </row>
    <row r="5" spans="1:1" ht="45" x14ac:dyDescent="0.25">
      <c r="A5" s="10" t="s">
        <v>109</v>
      </c>
    </row>
    <row r="6" spans="1:1" x14ac:dyDescent="0.25">
      <c r="A6" s="10"/>
    </row>
    <row r="7" spans="1:1" ht="30" x14ac:dyDescent="0.25">
      <c r="A7" s="10" t="s">
        <v>110</v>
      </c>
    </row>
    <row r="8" spans="1:1" ht="30" x14ac:dyDescent="0.25">
      <c r="A8" s="10" t="s">
        <v>111</v>
      </c>
    </row>
    <row r="9" spans="1:1" x14ac:dyDescent="0.25">
      <c r="A9" s="10"/>
    </row>
    <row r="10" spans="1:1" ht="45" x14ac:dyDescent="0.25">
      <c r="A10" s="10" t="s">
        <v>112</v>
      </c>
    </row>
    <row r="11" spans="1:1" x14ac:dyDescent="0.25">
      <c r="A11" s="10"/>
    </row>
    <row r="12" spans="1:1" x14ac:dyDescent="0.25">
      <c r="A12" s="10" t="s">
        <v>113</v>
      </c>
    </row>
    <row r="13" spans="1:1" x14ac:dyDescent="0.25">
      <c r="A13" s="10" t="s">
        <v>114</v>
      </c>
    </row>
    <row r="14" spans="1:1" ht="30" x14ac:dyDescent="0.25">
      <c r="A14" s="10" t="s">
        <v>115</v>
      </c>
    </row>
    <row r="15" spans="1:1" x14ac:dyDescent="0.25">
      <c r="A15" s="10" t="s">
        <v>59</v>
      </c>
    </row>
    <row r="16" spans="1:1" x14ac:dyDescent="0.25">
      <c r="A16" s="10"/>
    </row>
    <row r="17" spans="1:1" ht="45" x14ac:dyDescent="0.25">
      <c r="A17" s="10" t="s">
        <v>116</v>
      </c>
    </row>
    <row r="18" spans="1:1" ht="45" x14ac:dyDescent="0.25">
      <c r="A18" s="10" t="s">
        <v>122</v>
      </c>
    </row>
    <row r="19" spans="1:1" x14ac:dyDescent="0.25">
      <c r="A19" s="10" t="s">
        <v>60</v>
      </c>
    </row>
    <row r="20" spans="1:1" x14ac:dyDescent="0.25">
      <c r="A20" s="10"/>
    </row>
    <row r="21" spans="1:1" ht="30" x14ac:dyDescent="0.25">
      <c r="A21" s="10" t="s">
        <v>117</v>
      </c>
    </row>
    <row r="22" spans="1:1" ht="30" x14ac:dyDescent="0.25">
      <c r="A22" s="10" t="s">
        <v>118</v>
      </c>
    </row>
    <row r="23" spans="1:1" x14ac:dyDescent="0.25">
      <c r="A23" s="10"/>
    </row>
    <row r="24" spans="1:1" x14ac:dyDescent="0.25">
      <c r="A24" s="10"/>
    </row>
    <row r="25" spans="1:1" x14ac:dyDescent="0.25">
      <c r="A25" s="11"/>
    </row>
    <row r="26" spans="1:1" ht="30" x14ac:dyDescent="0.25">
      <c r="A26" s="10" t="s">
        <v>119</v>
      </c>
    </row>
    <row r="27" spans="1:1" ht="30" x14ac:dyDescent="0.25">
      <c r="A27" s="10" t="s">
        <v>120</v>
      </c>
    </row>
    <row r="28" spans="1:1" x14ac:dyDescent="0.25">
      <c r="A28" s="10"/>
    </row>
    <row r="29" spans="1:1" x14ac:dyDescent="0.25">
      <c r="A29" s="10" t="s">
        <v>56</v>
      </c>
    </row>
    <row r="30" spans="1:1" x14ac:dyDescent="0.25">
      <c r="A30" s="10"/>
    </row>
    <row r="31" spans="1:1" ht="30" x14ac:dyDescent="0.25">
      <c r="A31" s="10" t="s">
        <v>57</v>
      </c>
    </row>
    <row r="32" spans="1:1" x14ac:dyDescent="0.25">
      <c r="A32" s="10"/>
    </row>
    <row r="33" spans="1:1" ht="30" x14ac:dyDescent="0.25">
      <c r="A33" s="10" t="s">
        <v>103</v>
      </c>
    </row>
    <row r="34" spans="1:1" x14ac:dyDescent="0.25">
      <c r="A34" s="10"/>
    </row>
    <row r="35" spans="1:1" ht="30" x14ac:dyDescent="0.25">
      <c r="A35" s="10" t="s">
        <v>107</v>
      </c>
    </row>
    <row r="36" spans="1:1" ht="30" x14ac:dyDescent="0.25">
      <c r="A36" s="10" t="s">
        <v>58</v>
      </c>
    </row>
    <row r="37" spans="1:1" x14ac:dyDescent="0.25">
      <c r="A37" s="10"/>
    </row>
    <row r="38" spans="1:1" ht="45" x14ac:dyDescent="0.25">
      <c r="A38" s="10" t="s">
        <v>94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4"/>
  <sheetViews>
    <sheetView view="pageBreakPreview" topLeftCell="A181" zoomScaleNormal="100" zoomScaleSheetLayoutView="100" workbookViewId="0">
      <selection activeCell="I165" sqref="I165"/>
    </sheetView>
  </sheetViews>
  <sheetFormatPr defaultRowHeight="15" x14ac:dyDescent="0.25"/>
  <cols>
    <col min="1" max="1" width="5.42578125" bestFit="1" customWidth="1"/>
    <col min="2" max="2" width="20.42578125" bestFit="1" customWidth="1"/>
    <col min="3" max="3" width="10.85546875" bestFit="1" customWidth="1"/>
    <col min="4" max="4" width="20.85546875" customWidth="1"/>
    <col min="5" max="5" width="10.85546875" bestFit="1" customWidth="1"/>
    <col min="6" max="6" width="14.140625" customWidth="1"/>
    <col min="7" max="7" width="9.140625" bestFit="1" customWidth="1"/>
    <col min="9" max="9" width="36.7109375" bestFit="1" customWidth="1"/>
    <col min="10" max="10" width="9.5703125" bestFit="1" customWidth="1"/>
    <col min="11" max="11" width="10.28515625" customWidth="1"/>
    <col min="12" max="12" width="8.140625" bestFit="1" customWidth="1"/>
    <col min="13" max="13" width="14.140625" bestFit="1" customWidth="1"/>
    <col min="14" max="14" width="6.85546875" bestFit="1" customWidth="1"/>
    <col min="16" max="16" width="6.42578125" customWidth="1"/>
    <col min="17" max="17" width="38.85546875" customWidth="1"/>
    <col min="18" max="21" width="11.140625" bestFit="1" customWidth="1"/>
  </cols>
  <sheetData>
    <row r="1" spans="1:7" x14ac:dyDescent="0.25">
      <c r="A1">
        <v>6</v>
      </c>
      <c r="B1" t="str">
        <f>TEXT(DATE(A2,A1,1),"mmm")</f>
        <v>Jun</v>
      </c>
      <c r="C1" t="str">
        <f>TEXT(DATE(A2,A1,1),"Mmmm")</f>
        <v>June</v>
      </c>
      <c r="D1">
        <v>5</v>
      </c>
      <c r="E1" t="str">
        <f>TEXT(DATE(D2,D1,1),"Mmmm")</f>
        <v>May</v>
      </c>
    </row>
    <row r="2" spans="1:7" x14ac:dyDescent="0.25">
      <c r="A2">
        <v>2019</v>
      </c>
    </row>
    <row r="3" spans="1:7" x14ac:dyDescent="0.25">
      <c r="B3" s="9" t="s">
        <v>0</v>
      </c>
      <c r="C3" s="9"/>
      <c r="D3" s="9"/>
      <c r="E3" s="9"/>
      <c r="F3" s="9"/>
      <c r="G3" s="9"/>
    </row>
    <row r="4" spans="1:7" x14ac:dyDescent="0.25">
      <c r="B4" s="9" t="s">
        <v>61</v>
      </c>
      <c r="C4" s="9"/>
      <c r="D4" s="9"/>
      <c r="E4" s="9"/>
      <c r="F4" s="9"/>
      <c r="G4" s="9"/>
    </row>
    <row r="5" spans="1:7" x14ac:dyDescent="0.25">
      <c r="B5" s="9" t="s">
        <v>1</v>
      </c>
      <c r="C5" s="9"/>
      <c r="D5" s="9"/>
      <c r="E5" s="9"/>
      <c r="F5" s="9"/>
      <c r="G5" s="9"/>
    </row>
    <row r="8" spans="1:7" ht="30" x14ac:dyDescent="0.25">
      <c r="B8" s="165" t="s">
        <v>2</v>
      </c>
      <c r="C8" s="166"/>
      <c r="D8" s="1"/>
      <c r="E8" s="1" t="s">
        <v>3</v>
      </c>
      <c r="F8" s="1"/>
      <c r="G8" s="1"/>
    </row>
    <row r="9" spans="1:7" x14ac:dyDescent="0.25">
      <c r="B9" s="167"/>
      <c r="C9" s="168"/>
      <c r="D9" s="168"/>
      <c r="E9" s="168"/>
      <c r="F9" s="168"/>
      <c r="G9" s="169"/>
    </row>
    <row r="10" spans="1:7" x14ac:dyDescent="0.25">
      <c r="B10" s="165"/>
      <c r="C10" s="170"/>
      <c r="D10" s="170"/>
      <c r="E10" s="170"/>
      <c r="F10" s="170"/>
      <c r="G10" s="166"/>
    </row>
    <row r="11" spans="1:7" ht="28.5" customHeight="1" x14ac:dyDescent="0.25">
      <c r="A11">
        <v>1</v>
      </c>
      <c r="B11" s="93" t="s">
        <v>4</v>
      </c>
      <c r="C11" s="93" t="s">
        <v>5</v>
      </c>
      <c r="D11" s="93" t="s">
        <v>6</v>
      </c>
      <c r="E11" s="93" t="s">
        <v>7</v>
      </c>
      <c r="F11" s="93" t="s">
        <v>8</v>
      </c>
      <c r="G11" s="93" t="s">
        <v>9</v>
      </c>
    </row>
    <row r="12" spans="1:7" x14ac:dyDescent="0.25">
      <c r="B12" s="94" t="s">
        <v>124</v>
      </c>
      <c r="C12" s="94">
        <v>3</v>
      </c>
      <c r="D12" s="94">
        <v>1.8</v>
      </c>
      <c r="E12" s="94">
        <v>3.3</v>
      </c>
      <c r="F12" s="94">
        <v>-0.5</v>
      </c>
      <c r="G12" s="94">
        <v>2.7</v>
      </c>
    </row>
    <row r="13" spans="1:7" x14ac:dyDescent="0.25">
      <c r="B13" s="94" t="s">
        <v>126</v>
      </c>
      <c r="C13" s="94">
        <v>4.0999999999999996</v>
      </c>
      <c r="D13" s="94">
        <v>1.9</v>
      </c>
      <c r="E13" s="94">
        <v>4.2</v>
      </c>
      <c r="F13" s="94">
        <v>0.6</v>
      </c>
      <c r="G13" s="94">
        <v>3.6</v>
      </c>
    </row>
    <row r="14" spans="1:7" x14ac:dyDescent="0.25">
      <c r="B14" s="94" t="s">
        <v>128</v>
      </c>
      <c r="C14" s="94">
        <v>2.5</v>
      </c>
      <c r="D14" s="94">
        <v>2.2000000000000002</v>
      </c>
      <c r="E14" s="94">
        <v>4.0999999999999996</v>
      </c>
      <c r="F14" s="94">
        <v>0.2</v>
      </c>
      <c r="G14" s="94">
        <v>2.6</v>
      </c>
    </row>
    <row r="15" spans="1:7" x14ac:dyDescent="0.25">
      <c r="B15" s="94" t="s">
        <v>130</v>
      </c>
      <c r="C15" s="94">
        <v>2.6</v>
      </c>
      <c r="D15" s="94">
        <v>2.5</v>
      </c>
      <c r="E15" s="94">
        <v>4.3</v>
      </c>
      <c r="F15" s="94">
        <v>0.8</v>
      </c>
      <c r="G15" s="94">
        <v>2.7</v>
      </c>
    </row>
    <row r="16" spans="1:7" x14ac:dyDescent="0.25">
      <c r="B16" s="94" t="s">
        <v>132</v>
      </c>
      <c r="C16" s="94">
        <v>2.2000000000000002</v>
      </c>
      <c r="D16" s="94">
        <v>2.4</v>
      </c>
      <c r="E16" s="94">
        <v>4.0999999999999996</v>
      </c>
      <c r="F16" s="94">
        <v>5.2</v>
      </c>
      <c r="G16" s="94">
        <v>2.5</v>
      </c>
    </row>
    <row r="17" spans="1:7" x14ac:dyDescent="0.25">
      <c r="B17" s="94" t="s">
        <v>134</v>
      </c>
      <c r="C17" s="94">
        <v>1.9</v>
      </c>
      <c r="D17" s="94">
        <v>2</v>
      </c>
      <c r="E17" s="94">
        <v>4.2</v>
      </c>
      <c r="F17" s="94">
        <v>5.3</v>
      </c>
      <c r="G17" s="94">
        <v>2.2999999999999998</v>
      </c>
    </row>
    <row r="18" spans="1:7" x14ac:dyDescent="0.25">
      <c r="B18" s="94" t="s">
        <v>135</v>
      </c>
      <c r="C18" s="94">
        <v>2</v>
      </c>
      <c r="D18" s="94">
        <v>2</v>
      </c>
      <c r="E18" s="94">
        <v>4</v>
      </c>
      <c r="F18" s="94">
        <v>4.5</v>
      </c>
      <c r="G18" s="94">
        <v>2.2999999999999998</v>
      </c>
    </row>
    <row r="19" spans="1:7" x14ac:dyDescent="0.25">
      <c r="B19" s="94" t="s">
        <v>139</v>
      </c>
      <c r="C19" s="94">
        <v>1</v>
      </c>
      <c r="D19" s="94">
        <v>5.4</v>
      </c>
      <c r="E19" s="94">
        <v>7.9</v>
      </c>
      <c r="F19" s="94">
        <v>4</v>
      </c>
      <c r="G19" s="94">
        <v>2.8</v>
      </c>
    </row>
    <row r="20" spans="1:7" x14ac:dyDescent="0.25">
      <c r="B20" s="94" t="s">
        <v>142</v>
      </c>
      <c r="C20" s="94">
        <v>1.1000000000000001</v>
      </c>
      <c r="D20" s="94">
        <v>5.4</v>
      </c>
      <c r="E20" s="94">
        <v>5.3</v>
      </c>
      <c r="F20" s="94">
        <v>2</v>
      </c>
      <c r="G20" s="94">
        <v>2.5</v>
      </c>
    </row>
    <row r="21" spans="1:7" x14ac:dyDescent="0.25">
      <c r="B21" s="94" t="s">
        <v>143</v>
      </c>
      <c r="C21" s="94">
        <v>1.1000000000000001</v>
      </c>
      <c r="D21" s="94">
        <v>5.3</v>
      </c>
      <c r="E21" s="94">
        <v>5.2</v>
      </c>
      <c r="F21" s="94">
        <v>2.5</v>
      </c>
      <c r="G21" s="94">
        <v>2.5</v>
      </c>
    </row>
    <row r="22" spans="1:7" x14ac:dyDescent="0.25">
      <c r="B22" s="94" t="s">
        <v>146</v>
      </c>
      <c r="C22" s="94">
        <v>1</v>
      </c>
      <c r="D22" s="94">
        <v>4.8</v>
      </c>
      <c r="E22" s="94">
        <v>5.2</v>
      </c>
      <c r="F22" s="94">
        <v>2.6</v>
      </c>
      <c r="G22" s="94">
        <v>2.2999999999999998</v>
      </c>
    </row>
    <row r="23" spans="1:7" x14ac:dyDescent="0.25">
      <c r="B23" s="94" t="s">
        <v>149</v>
      </c>
      <c r="C23" s="94">
        <v>0.8</v>
      </c>
      <c r="D23" s="94">
        <v>4.5999999999999996</v>
      </c>
      <c r="E23" s="94">
        <v>5.5</v>
      </c>
      <c r="F23" s="94">
        <v>4.0999999999999996</v>
      </c>
      <c r="G23" s="94">
        <v>2.2000000000000002</v>
      </c>
    </row>
    <row r="24" spans="1:7" x14ac:dyDescent="0.25">
      <c r="B24" s="94" t="s">
        <v>161</v>
      </c>
      <c r="C24" s="94">
        <v>0.9</v>
      </c>
      <c r="D24" s="94">
        <v>5.0999999999999996</v>
      </c>
      <c r="E24" s="94">
        <v>5.3</v>
      </c>
      <c r="F24" s="94">
        <v>4.0999999999999996</v>
      </c>
      <c r="G24" s="94">
        <v>2.4</v>
      </c>
    </row>
    <row r="25" spans="1:7" ht="28.5" customHeight="1" x14ac:dyDescent="0.25">
      <c r="A25" t="s">
        <v>45</v>
      </c>
      <c r="B25" s="93" t="s">
        <v>4</v>
      </c>
      <c r="C25" s="93" t="s">
        <v>5</v>
      </c>
      <c r="D25" s="93" t="s">
        <v>6</v>
      </c>
      <c r="E25" s="93" t="s">
        <v>7</v>
      </c>
      <c r="F25" s="93" t="s">
        <v>8</v>
      </c>
      <c r="G25" s="93" t="s">
        <v>9</v>
      </c>
    </row>
    <row r="26" spans="1:7" x14ac:dyDescent="0.25">
      <c r="B26" s="94" t="s">
        <v>127</v>
      </c>
      <c r="C26" s="94">
        <v>1</v>
      </c>
      <c r="D26" s="94">
        <v>0.3</v>
      </c>
      <c r="E26" s="94">
        <v>1.4</v>
      </c>
      <c r="F26" s="94">
        <v>1.2</v>
      </c>
      <c r="G26" s="94">
        <v>0.9</v>
      </c>
    </row>
    <row r="27" spans="1:7" x14ac:dyDescent="0.25">
      <c r="B27" s="94" t="s">
        <v>129</v>
      </c>
      <c r="C27" s="94">
        <v>-1.5</v>
      </c>
      <c r="D27" s="94">
        <v>0.4</v>
      </c>
      <c r="E27" s="94">
        <v>0.4</v>
      </c>
      <c r="F27" s="94">
        <v>0.4</v>
      </c>
      <c r="G27" s="94">
        <v>-0.9</v>
      </c>
    </row>
    <row r="28" spans="1:7" x14ac:dyDescent="0.25">
      <c r="B28" s="94" t="s">
        <v>131</v>
      </c>
      <c r="C28" s="94">
        <v>-0.1</v>
      </c>
      <c r="D28" s="94">
        <v>0.7</v>
      </c>
      <c r="E28" s="94">
        <v>0.6</v>
      </c>
      <c r="F28" s="94">
        <v>0.6</v>
      </c>
      <c r="G28" s="94">
        <v>0.2</v>
      </c>
    </row>
    <row r="29" spans="1:7" x14ac:dyDescent="0.25">
      <c r="B29" s="94" t="s">
        <v>133</v>
      </c>
      <c r="C29" s="94">
        <v>-0.1</v>
      </c>
      <c r="D29" s="94">
        <v>0.6</v>
      </c>
      <c r="E29" s="94">
        <v>0.5</v>
      </c>
      <c r="F29" s="94">
        <v>0.4</v>
      </c>
      <c r="G29" s="94">
        <v>0.2</v>
      </c>
    </row>
    <row r="30" spans="1:7" x14ac:dyDescent="0.25">
      <c r="B30" s="94" t="s">
        <v>136</v>
      </c>
      <c r="C30" s="94">
        <v>-0.5</v>
      </c>
      <c r="D30" s="94">
        <v>0</v>
      </c>
      <c r="E30" s="94">
        <v>0.3</v>
      </c>
      <c r="F30" s="94">
        <v>0.6</v>
      </c>
      <c r="G30" s="94">
        <v>-0.3</v>
      </c>
    </row>
    <row r="31" spans="1:7" x14ac:dyDescent="0.25">
      <c r="B31" s="94" t="s">
        <v>137</v>
      </c>
      <c r="C31" s="94">
        <v>0.1</v>
      </c>
      <c r="D31" s="94">
        <v>-0.1</v>
      </c>
      <c r="E31" s="94">
        <v>0.3</v>
      </c>
      <c r="F31" s="94">
        <v>0.4</v>
      </c>
      <c r="G31" s="94">
        <v>0.1</v>
      </c>
    </row>
    <row r="32" spans="1:7" x14ac:dyDescent="0.25">
      <c r="B32" s="94" t="s">
        <v>140</v>
      </c>
      <c r="C32" s="94">
        <v>0.1</v>
      </c>
      <c r="D32" s="94">
        <v>0.6</v>
      </c>
      <c r="E32" s="94">
        <v>1.2</v>
      </c>
      <c r="F32" s="94">
        <v>0.3</v>
      </c>
      <c r="G32" s="94">
        <v>0.3</v>
      </c>
    </row>
    <row r="33" spans="1:7" x14ac:dyDescent="0.25">
      <c r="B33" s="94" t="s">
        <v>144</v>
      </c>
      <c r="C33" s="94">
        <v>0.3</v>
      </c>
      <c r="D33" s="94">
        <v>0.6</v>
      </c>
      <c r="E33" s="94">
        <v>-0.3</v>
      </c>
      <c r="F33" s="94">
        <v>-1.3</v>
      </c>
      <c r="G33" s="94">
        <v>0.3</v>
      </c>
    </row>
    <row r="34" spans="1:7" x14ac:dyDescent="0.25">
      <c r="B34" s="94" t="s">
        <v>145</v>
      </c>
      <c r="C34" s="94">
        <v>0.5</v>
      </c>
      <c r="D34" s="94">
        <v>0.4</v>
      </c>
      <c r="E34" s="94">
        <v>0.1</v>
      </c>
      <c r="F34" s="94">
        <v>0.3</v>
      </c>
      <c r="G34" s="94">
        <v>0.4</v>
      </c>
    </row>
    <row r="35" spans="1:7" x14ac:dyDescent="0.25">
      <c r="B35" s="94" t="s">
        <v>147</v>
      </c>
      <c r="C35" s="94">
        <v>0.3</v>
      </c>
      <c r="D35" s="94">
        <v>0.4</v>
      </c>
      <c r="E35" s="94">
        <v>0</v>
      </c>
      <c r="F35" s="94">
        <v>0.7</v>
      </c>
      <c r="G35" s="94">
        <v>0.3</v>
      </c>
    </row>
    <row r="36" spans="1:7" x14ac:dyDescent="0.25">
      <c r="B36" s="94" t="s">
        <v>150</v>
      </c>
      <c r="C36" s="94">
        <v>0.4</v>
      </c>
      <c r="D36" s="94">
        <v>0.4</v>
      </c>
      <c r="E36" s="94">
        <v>0.4</v>
      </c>
      <c r="F36" s="94">
        <v>0</v>
      </c>
      <c r="G36" s="94">
        <v>0.4</v>
      </c>
    </row>
    <row r="37" spans="1:7" x14ac:dyDescent="0.25">
      <c r="B37" s="94" t="s">
        <v>162</v>
      </c>
      <c r="C37" s="94">
        <v>0.4</v>
      </c>
      <c r="D37" s="94">
        <v>0.6</v>
      </c>
      <c r="E37" s="94">
        <v>0.2</v>
      </c>
      <c r="F37" s="94">
        <v>0.5</v>
      </c>
      <c r="G37" s="94">
        <v>0.4</v>
      </c>
    </row>
    <row r="38" spans="1:7" x14ac:dyDescent="0.25">
      <c r="A38">
        <v>2</v>
      </c>
      <c r="B38" s="93" t="s">
        <v>10</v>
      </c>
      <c r="C38" s="93">
        <v>2016</v>
      </c>
      <c r="D38" s="93">
        <v>2017</v>
      </c>
      <c r="E38" s="93">
        <v>2018</v>
      </c>
      <c r="F38" s="93">
        <v>2019</v>
      </c>
      <c r="G38" s="95"/>
    </row>
    <row r="39" spans="1:7" x14ac:dyDescent="0.25">
      <c r="B39" s="94" t="s">
        <v>11</v>
      </c>
      <c r="C39" s="94">
        <v>4.0999999999999996</v>
      </c>
      <c r="D39" s="94">
        <v>3.9</v>
      </c>
      <c r="E39" s="94">
        <v>2.9</v>
      </c>
      <c r="F39" s="94">
        <v>2.8</v>
      </c>
      <c r="G39" s="96"/>
    </row>
    <row r="40" spans="1:7" x14ac:dyDescent="0.25">
      <c r="B40" s="94" t="s">
        <v>12</v>
      </c>
      <c r="C40" s="94">
        <v>3.8</v>
      </c>
      <c r="D40" s="94">
        <v>3.9</v>
      </c>
      <c r="E40" s="94">
        <v>3</v>
      </c>
      <c r="F40" s="94">
        <v>2.5</v>
      </c>
      <c r="G40" s="96"/>
    </row>
    <row r="41" spans="1:7" x14ac:dyDescent="0.25">
      <c r="B41" s="94" t="s">
        <v>13</v>
      </c>
      <c r="C41" s="94">
        <v>3.9</v>
      </c>
      <c r="D41" s="94">
        <v>4</v>
      </c>
      <c r="E41" s="94">
        <v>2.8</v>
      </c>
      <c r="F41" s="94">
        <v>2.5</v>
      </c>
      <c r="G41" s="96"/>
    </row>
    <row r="42" spans="1:7" x14ac:dyDescent="0.25">
      <c r="B42" s="94" t="s">
        <v>14</v>
      </c>
      <c r="C42" s="94">
        <v>3.6</v>
      </c>
      <c r="D42" s="94">
        <v>3.9</v>
      </c>
      <c r="E42" s="94">
        <v>3</v>
      </c>
      <c r="F42" s="94">
        <v>2.2999999999999998</v>
      </c>
      <c r="G42" s="96"/>
    </row>
    <row r="43" spans="1:7" x14ac:dyDescent="0.25">
      <c r="B43" s="94" t="s">
        <v>15</v>
      </c>
      <c r="C43" s="94">
        <v>3.7</v>
      </c>
      <c r="D43" s="94">
        <v>3.7</v>
      </c>
      <c r="E43" s="94">
        <v>3</v>
      </c>
      <c r="F43" s="94">
        <v>2.2000000000000002</v>
      </c>
      <c r="G43" s="96"/>
    </row>
    <row r="44" spans="1:7" x14ac:dyDescent="0.25">
      <c r="B44" s="94" t="s">
        <v>16</v>
      </c>
      <c r="C44" s="94">
        <v>3.9</v>
      </c>
      <c r="D44" s="94">
        <v>3.8</v>
      </c>
      <c r="E44" s="94">
        <v>2.7</v>
      </c>
      <c r="F44" s="94">
        <v>2.4</v>
      </c>
      <c r="G44" s="96"/>
    </row>
    <row r="45" spans="1:7" x14ac:dyDescent="0.25">
      <c r="B45" s="94" t="s">
        <v>17</v>
      </c>
      <c r="C45" s="94">
        <v>4.3</v>
      </c>
      <c r="D45" s="94">
        <v>3.5</v>
      </c>
      <c r="E45" s="94">
        <v>3.6</v>
      </c>
      <c r="F45" s="94"/>
      <c r="G45" s="96"/>
    </row>
    <row r="46" spans="1:7" x14ac:dyDescent="0.25">
      <c r="B46" s="94" t="s">
        <v>18</v>
      </c>
      <c r="C46" s="94">
        <v>4.3</v>
      </c>
      <c r="D46" s="94">
        <v>3.4</v>
      </c>
      <c r="E46" s="94">
        <v>2.6</v>
      </c>
      <c r="F46" s="94"/>
      <c r="G46" s="96"/>
    </row>
    <row r="47" spans="1:7" x14ac:dyDescent="0.25">
      <c r="B47" s="94" t="s">
        <v>19</v>
      </c>
      <c r="C47" s="94">
        <v>4.3</v>
      </c>
      <c r="D47" s="94">
        <v>3.4</v>
      </c>
      <c r="E47" s="94">
        <v>2.7</v>
      </c>
      <c r="F47" s="94"/>
      <c r="G47" s="96"/>
    </row>
    <row r="48" spans="1:7" x14ac:dyDescent="0.25">
      <c r="B48" s="94" t="s">
        <v>20</v>
      </c>
      <c r="C48" s="94">
        <v>4</v>
      </c>
      <c r="D48" s="94">
        <v>3.4</v>
      </c>
      <c r="E48" s="94">
        <v>2.5</v>
      </c>
      <c r="F48" s="94"/>
      <c r="G48" s="96"/>
    </row>
    <row r="49" spans="1:7" x14ac:dyDescent="0.25">
      <c r="B49" s="94" t="s">
        <v>21</v>
      </c>
      <c r="C49" s="94">
        <v>3.7</v>
      </c>
      <c r="D49" s="94">
        <v>3.3</v>
      </c>
      <c r="E49" s="94">
        <v>2.2999999999999998</v>
      </c>
      <c r="F49" s="94"/>
      <c r="G49" s="96"/>
    </row>
    <row r="50" spans="1:7" x14ac:dyDescent="0.25">
      <c r="B50" s="94" t="s">
        <v>22</v>
      </c>
      <c r="C50" s="94">
        <v>3.7</v>
      </c>
      <c r="D50" s="94">
        <v>3.4</v>
      </c>
      <c r="E50" s="94">
        <v>2.2999999999999998</v>
      </c>
      <c r="F50" s="94"/>
      <c r="G50" s="97"/>
    </row>
    <row r="51" spans="1:7" x14ac:dyDescent="0.25">
      <c r="A51">
        <v>3</v>
      </c>
      <c r="B51" s="93" t="s">
        <v>23</v>
      </c>
      <c r="C51" s="93">
        <v>2015</v>
      </c>
      <c r="D51" s="93">
        <v>2016</v>
      </c>
      <c r="E51" s="93">
        <v>2017</v>
      </c>
      <c r="F51" s="93">
        <v>2018</v>
      </c>
      <c r="G51" s="93">
        <v>2019</v>
      </c>
    </row>
    <row r="52" spans="1:7" x14ac:dyDescent="0.25">
      <c r="B52" s="94" t="s">
        <v>11</v>
      </c>
      <c r="C52" s="94">
        <v>386528</v>
      </c>
      <c r="D52" s="94">
        <v>402270</v>
      </c>
      <c r="E52" s="94">
        <v>417833</v>
      </c>
      <c r="F52" s="94">
        <v>429842</v>
      </c>
      <c r="G52" s="94">
        <v>441783</v>
      </c>
    </row>
    <row r="53" spans="1:7" x14ac:dyDescent="0.25">
      <c r="B53" s="94" t="s">
        <v>12</v>
      </c>
      <c r="C53" s="94">
        <v>388976</v>
      </c>
      <c r="D53" s="94">
        <v>403917</v>
      </c>
      <c r="E53" s="94">
        <v>419762</v>
      </c>
      <c r="F53" s="94">
        <v>432232</v>
      </c>
      <c r="G53" s="94">
        <v>443058</v>
      </c>
    </row>
    <row r="54" spans="1:7" x14ac:dyDescent="0.25">
      <c r="B54" s="94" t="s">
        <v>13</v>
      </c>
      <c r="C54" s="94">
        <v>390817</v>
      </c>
      <c r="D54" s="94">
        <v>405983</v>
      </c>
      <c r="E54" s="94">
        <v>422278</v>
      </c>
      <c r="F54" s="94">
        <v>434243</v>
      </c>
      <c r="G54" s="94">
        <v>444967</v>
      </c>
    </row>
    <row r="55" spans="1:7" x14ac:dyDescent="0.25">
      <c r="B55" s="94" t="s">
        <v>14</v>
      </c>
      <c r="C55" s="94">
        <v>393439</v>
      </c>
      <c r="D55" s="94">
        <v>407763</v>
      </c>
      <c r="E55" s="94">
        <v>423747</v>
      </c>
      <c r="F55" s="94">
        <v>436254</v>
      </c>
      <c r="G55" s="94">
        <v>446323</v>
      </c>
    </row>
    <row r="56" spans="1:7" x14ac:dyDescent="0.25">
      <c r="B56" s="94" t="s">
        <v>15</v>
      </c>
      <c r="C56" s="94">
        <v>395621</v>
      </c>
      <c r="D56" s="94">
        <v>410338</v>
      </c>
      <c r="E56" s="94">
        <v>425656</v>
      </c>
      <c r="F56" s="94">
        <v>438215</v>
      </c>
      <c r="G56" s="94">
        <v>447981</v>
      </c>
    </row>
    <row r="57" spans="1:7" x14ac:dyDescent="0.25">
      <c r="B57" s="94" t="s">
        <v>16</v>
      </c>
      <c r="C57" s="94">
        <v>396973</v>
      </c>
      <c r="D57" s="94">
        <v>412333</v>
      </c>
      <c r="E57" s="94">
        <v>427818</v>
      </c>
      <c r="F57" s="94">
        <v>439422</v>
      </c>
      <c r="G57" s="94">
        <v>449775</v>
      </c>
    </row>
    <row r="58" spans="1:7" x14ac:dyDescent="0.25">
      <c r="B58" s="94" t="s">
        <v>17</v>
      </c>
      <c r="C58" s="94">
        <v>396503</v>
      </c>
      <c r="D58" s="94">
        <v>413746</v>
      </c>
      <c r="E58" s="94">
        <v>428209</v>
      </c>
      <c r="F58" s="94">
        <v>443475</v>
      </c>
      <c r="G58" s="94"/>
    </row>
    <row r="59" spans="1:7" x14ac:dyDescent="0.25">
      <c r="B59" s="94" t="s">
        <v>18</v>
      </c>
      <c r="C59" s="94">
        <v>397007</v>
      </c>
      <c r="D59" s="94">
        <v>414242</v>
      </c>
      <c r="E59" s="94">
        <v>428455</v>
      </c>
      <c r="F59" s="94">
        <v>439615</v>
      </c>
      <c r="G59" s="94"/>
    </row>
    <row r="60" spans="1:7" x14ac:dyDescent="0.25">
      <c r="B60" s="94" t="s">
        <v>19</v>
      </c>
      <c r="C60" s="94">
        <v>397326</v>
      </c>
      <c r="D60" s="94">
        <v>414558</v>
      </c>
      <c r="E60" s="94">
        <v>428673</v>
      </c>
      <c r="F60" s="94">
        <v>440460</v>
      </c>
      <c r="G60" s="94"/>
    </row>
    <row r="61" spans="1:7" x14ac:dyDescent="0.25">
      <c r="B61" s="94" t="s">
        <v>20</v>
      </c>
      <c r="C61" s="94">
        <v>399928</v>
      </c>
      <c r="D61" s="94">
        <v>415979</v>
      </c>
      <c r="E61" s="94">
        <v>430232</v>
      </c>
      <c r="F61" s="94">
        <v>441139</v>
      </c>
      <c r="G61" s="94"/>
    </row>
    <row r="62" spans="1:7" x14ac:dyDescent="0.25">
      <c r="B62" s="94" t="s">
        <v>21</v>
      </c>
      <c r="C62" s="94">
        <v>401280</v>
      </c>
      <c r="D62" s="94">
        <v>416046</v>
      </c>
      <c r="E62" s="94">
        <v>429946</v>
      </c>
      <c r="F62" s="94">
        <v>439877</v>
      </c>
      <c r="G62" s="94"/>
    </row>
    <row r="63" spans="1:7" x14ac:dyDescent="0.25">
      <c r="B63" s="94" t="s">
        <v>22</v>
      </c>
      <c r="C63" s="94">
        <v>401440</v>
      </c>
      <c r="D63" s="94">
        <v>416337</v>
      </c>
      <c r="E63" s="94">
        <v>430607</v>
      </c>
      <c r="F63" s="94">
        <v>440396</v>
      </c>
      <c r="G63" s="94"/>
    </row>
    <row r="64" spans="1:7" ht="28.5" customHeight="1" x14ac:dyDescent="0.25">
      <c r="A64">
        <v>4</v>
      </c>
      <c r="B64" s="93" t="s">
        <v>24</v>
      </c>
      <c r="C64" s="93" t="s">
        <v>5</v>
      </c>
      <c r="D64" s="93" t="s">
        <v>6</v>
      </c>
      <c r="E64" s="93" t="s">
        <v>7</v>
      </c>
      <c r="F64" s="93" t="s">
        <v>8</v>
      </c>
      <c r="G64" s="93" t="s">
        <v>9</v>
      </c>
    </row>
    <row r="65" spans="1:14" x14ac:dyDescent="0.25">
      <c r="B65" s="94">
        <v>2015</v>
      </c>
      <c r="C65" s="94">
        <v>265486</v>
      </c>
      <c r="D65" s="94">
        <v>74592</v>
      </c>
      <c r="E65" s="94">
        <v>50373</v>
      </c>
      <c r="F65" s="94">
        <v>6522</v>
      </c>
      <c r="G65" s="94">
        <v>396973</v>
      </c>
    </row>
    <row r="66" spans="1:14" x14ac:dyDescent="0.25">
      <c r="B66" s="94">
        <v>2016</v>
      </c>
      <c r="C66" s="94">
        <v>271503</v>
      </c>
      <c r="D66" s="94">
        <v>82796</v>
      </c>
      <c r="E66" s="94">
        <v>50823</v>
      </c>
      <c r="F66" s="94">
        <v>7211</v>
      </c>
      <c r="G66" s="94">
        <v>412333</v>
      </c>
    </row>
    <row r="67" spans="1:14" x14ac:dyDescent="0.25">
      <c r="B67" s="94">
        <v>2017</v>
      </c>
      <c r="C67" s="94">
        <v>278390</v>
      </c>
      <c r="D67" s="94">
        <v>89392</v>
      </c>
      <c r="E67" s="94">
        <v>52144</v>
      </c>
      <c r="F67" s="94">
        <v>7892</v>
      </c>
      <c r="G67" s="94">
        <v>427818</v>
      </c>
    </row>
    <row r="68" spans="1:14" x14ac:dyDescent="0.25">
      <c r="B68" s="94">
        <v>2018</v>
      </c>
      <c r="C68" s="94">
        <v>286670</v>
      </c>
      <c r="D68" s="94">
        <v>91038</v>
      </c>
      <c r="E68" s="94">
        <v>53858</v>
      </c>
      <c r="F68" s="94">
        <v>7856</v>
      </c>
      <c r="G68" s="94">
        <v>439422</v>
      </c>
    </row>
    <row r="69" spans="1:14" x14ac:dyDescent="0.25">
      <c r="B69" s="94">
        <v>2019</v>
      </c>
      <c r="C69" s="94">
        <v>289233</v>
      </c>
      <c r="D69" s="94">
        <v>95668</v>
      </c>
      <c r="E69" s="94">
        <v>56696</v>
      </c>
      <c r="F69" s="94">
        <v>8178</v>
      </c>
      <c r="G69" s="94">
        <v>449775</v>
      </c>
    </row>
    <row r="70" spans="1:14" ht="28.5" customHeight="1" x14ac:dyDescent="0.25">
      <c r="A70">
        <v>5</v>
      </c>
      <c r="B70" s="93" t="s">
        <v>24</v>
      </c>
      <c r="C70" s="93" t="s">
        <v>5</v>
      </c>
      <c r="D70" s="93" t="s">
        <v>6</v>
      </c>
      <c r="E70" s="93" t="s">
        <v>7</v>
      </c>
      <c r="F70" s="93" t="s">
        <v>8</v>
      </c>
      <c r="G70" s="95"/>
    </row>
    <row r="71" spans="1:14" x14ac:dyDescent="0.25">
      <c r="B71" s="94">
        <v>2008</v>
      </c>
      <c r="C71" s="94">
        <v>68.3</v>
      </c>
      <c r="D71" s="94">
        <v>15.1</v>
      </c>
      <c r="E71" s="94">
        <v>15.2</v>
      </c>
      <c r="F71" s="94">
        <v>1.4</v>
      </c>
      <c r="G71" s="96"/>
    </row>
    <row r="72" spans="1:14" x14ac:dyDescent="0.25">
      <c r="B72" s="94">
        <v>2014</v>
      </c>
      <c r="C72" s="94">
        <v>66.8</v>
      </c>
      <c r="D72" s="94">
        <v>18.399999999999999</v>
      </c>
      <c r="E72" s="94">
        <v>13.1</v>
      </c>
      <c r="F72" s="94">
        <v>1.6</v>
      </c>
      <c r="G72" s="96"/>
    </row>
    <row r="73" spans="1:14" x14ac:dyDescent="0.25">
      <c r="B73" s="94">
        <v>2018</v>
      </c>
      <c r="C73" s="94">
        <v>65.2</v>
      </c>
      <c r="D73" s="94">
        <v>20.7</v>
      </c>
      <c r="E73" s="94">
        <v>12.3</v>
      </c>
      <c r="F73" s="94">
        <v>1.8</v>
      </c>
      <c r="G73" s="96"/>
      <c r="I73" t="s">
        <v>125</v>
      </c>
    </row>
    <row r="74" spans="1:14" x14ac:dyDescent="0.25">
      <c r="B74" s="94">
        <v>2019</v>
      </c>
      <c r="C74" s="94">
        <v>64.3</v>
      </c>
      <c r="D74" s="94">
        <v>21.3</v>
      </c>
      <c r="E74" s="94">
        <v>12.6</v>
      </c>
      <c r="F74" s="94">
        <v>1.8</v>
      </c>
      <c r="G74" s="150"/>
      <c r="H74" s="109"/>
      <c r="I74" s="109" t="s">
        <v>48</v>
      </c>
      <c r="J74" s="109"/>
      <c r="K74" s="109"/>
      <c r="L74" s="109"/>
      <c r="M74" s="109"/>
      <c r="N74" s="109"/>
    </row>
    <row r="75" spans="1:14" ht="42" customHeight="1" x14ac:dyDescent="0.25">
      <c r="A75">
        <v>6</v>
      </c>
      <c r="B75" s="93" t="s">
        <v>25</v>
      </c>
      <c r="C75" s="93" t="s">
        <v>26</v>
      </c>
      <c r="D75" s="93" t="s">
        <v>27</v>
      </c>
      <c r="E75" s="93" t="s">
        <v>62</v>
      </c>
      <c r="F75" s="93" t="s">
        <v>163</v>
      </c>
      <c r="G75" s="151"/>
      <c r="H75" s="114"/>
      <c r="I75" s="114" t="s">
        <v>25</v>
      </c>
      <c r="J75" s="114" t="s">
        <v>26</v>
      </c>
      <c r="K75" s="114" t="s">
        <v>27</v>
      </c>
      <c r="L75" s="114" t="s">
        <v>62</v>
      </c>
      <c r="M75" s="114" t="s">
        <v>148</v>
      </c>
      <c r="N75" s="109"/>
    </row>
    <row r="76" spans="1:14" x14ac:dyDescent="0.25">
      <c r="B76" s="109">
        <v>1</v>
      </c>
      <c r="C76" s="109" t="s">
        <v>71</v>
      </c>
      <c r="D76" s="109">
        <v>102076</v>
      </c>
      <c r="E76" s="109" t="s">
        <v>5</v>
      </c>
      <c r="F76" s="109" t="s">
        <v>71</v>
      </c>
      <c r="G76" s="109"/>
      <c r="H76" s="109"/>
      <c r="I76" s="109">
        <v>1</v>
      </c>
      <c r="J76" s="109" t="s">
        <v>71</v>
      </c>
      <c r="K76" s="109">
        <v>101684</v>
      </c>
      <c r="L76" s="109" t="s">
        <v>5</v>
      </c>
      <c r="M76" s="109" t="s">
        <v>71</v>
      </c>
      <c r="N76" s="109"/>
    </row>
    <row r="77" spans="1:14" x14ac:dyDescent="0.25">
      <c r="B77" s="9">
        <v>2</v>
      </c>
      <c r="C77" s="9" t="s">
        <v>73</v>
      </c>
      <c r="D77" s="9">
        <v>85445</v>
      </c>
      <c r="E77" s="9" t="s">
        <v>5</v>
      </c>
      <c r="F77" s="9" t="s">
        <v>73</v>
      </c>
      <c r="G77" s="96"/>
      <c r="I77">
        <v>2</v>
      </c>
      <c r="J77" t="s">
        <v>73</v>
      </c>
      <c r="K77">
        <v>84967</v>
      </c>
      <c r="L77" t="s">
        <v>5</v>
      </c>
      <c r="M77" t="s">
        <v>73</v>
      </c>
    </row>
    <row r="78" spans="1:14" x14ac:dyDescent="0.25">
      <c r="B78" s="9">
        <v>3</v>
      </c>
      <c r="C78" s="9" t="s">
        <v>72</v>
      </c>
      <c r="D78" s="9">
        <v>85015</v>
      </c>
      <c r="E78" s="9" t="s">
        <v>5</v>
      </c>
      <c r="F78" s="9" t="s">
        <v>72</v>
      </c>
      <c r="G78" s="96"/>
      <c r="I78">
        <v>3</v>
      </c>
      <c r="J78" t="s">
        <v>72</v>
      </c>
      <c r="K78">
        <v>84714</v>
      </c>
      <c r="L78" t="s">
        <v>5</v>
      </c>
      <c r="M78" t="s">
        <v>72</v>
      </c>
    </row>
    <row r="79" spans="1:14" x14ac:dyDescent="0.25">
      <c r="B79" s="9">
        <v>4</v>
      </c>
      <c r="C79" s="9" t="s">
        <v>74</v>
      </c>
      <c r="D79" s="9">
        <v>59793</v>
      </c>
      <c r="E79" s="9" t="s">
        <v>6</v>
      </c>
      <c r="F79" s="9" t="s">
        <v>74</v>
      </c>
      <c r="G79" s="96"/>
      <c r="I79">
        <v>4</v>
      </c>
      <c r="J79" t="s">
        <v>74</v>
      </c>
      <c r="K79">
        <v>59637</v>
      </c>
      <c r="L79" t="s">
        <v>6</v>
      </c>
      <c r="M79" t="s">
        <v>74</v>
      </c>
    </row>
    <row r="80" spans="1:14" x14ac:dyDescent="0.25">
      <c r="B80" s="9">
        <v>5</v>
      </c>
      <c r="C80" s="9" t="s">
        <v>75</v>
      </c>
      <c r="D80" s="9">
        <v>19192</v>
      </c>
      <c r="E80" s="9" t="s">
        <v>6</v>
      </c>
      <c r="F80" s="9" t="s">
        <v>75</v>
      </c>
      <c r="G80" s="96"/>
      <c r="I80">
        <v>5</v>
      </c>
      <c r="J80" t="s">
        <v>75</v>
      </c>
      <c r="K80">
        <v>19072</v>
      </c>
      <c r="L80" t="s">
        <v>6</v>
      </c>
      <c r="M80" t="s">
        <v>75</v>
      </c>
    </row>
    <row r="81" spans="1:13" x14ac:dyDescent="0.25">
      <c r="B81" s="9">
        <v>6</v>
      </c>
      <c r="C81" s="9" t="s">
        <v>76</v>
      </c>
      <c r="D81" s="9">
        <v>16697</v>
      </c>
      <c r="E81" s="9" t="s">
        <v>5</v>
      </c>
      <c r="F81" s="9" t="s">
        <v>76</v>
      </c>
      <c r="G81" s="96"/>
      <c r="I81">
        <v>6</v>
      </c>
      <c r="J81" t="s">
        <v>76</v>
      </c>
      <c r="K81">
        <v>16742</v>
      </c>
      <c r="L81" t="s">
        <v>5</v>
      </c>
      <c r="M81" t="s">
        <v>76</v>
      </c>
    </row>
    <row r="82" spans="1:13" x14ac:dyDescent="0.25">
      <c r="B82" s="9">
        <v>7</v>
      </c>
      <c r="C82" s="9" t="s">
        <v>77</v>
      </c>
      <c r="D82" s="9">
        <v>14900</v>
      </c>
      <c r="E82" s="9" t="s">
        <v>7</v>
      </c>
      <c r="F82" s="9" t="s">
        <v>77</v>
      </c>
      <c r="G82" s="96"/>
      <c r="I82">
        <v>7</v>
      </c>
      <c r="J82" t="s">
        <v>77</v>
      </c>
      <c r="K82">
        <v>14927</v>
      </c>
      <c r="L82" t="s">
        <v>7</v>
      </c>
      <c r="M82" t="s">
        <v>77</v>
      </c>
    </row>
    <row r="83" spans="1:13" x14ac:dyDescent="0.25">
      <c r="B83" s="9">
        <v>8</v>
      </c>
      <c r="C83" s="9" t="s">
        <v>87</v>
      </c>
      <c r="D83" s="9">
        <v>14268</v>
      </c>
      <c r="E83" s="9" t="s">
        <v>7</v>
      </c>
      <c r="F83" s="9" t="s">
        <v>87</v>
      </c>
      <c r="G83" s="96"/>
      <c r="I83">
        <v>8</v>
      </c>
      <c r="J83" t="s">
        <v>87</v>
      </c>
      <c r="K83">
        <v>14096</v>
      </c>
      <c r="L83" t="s">
        <v>7</v>
      </c>
      <c r="M83" t="s">
        <v>87</v>
      </c>
    </row>
    <row r="84" spans="1:13" x14ac:dyDescent="0.25">
      <c r="B84" s="9">
        <v>9</v>
      </c>
      <c r="C84" s="9" t="s">
        <v>78</v>
      </c>
      <c r="D84" s="9">
        <v>8058</v>
      </c>
      <c r="E84" s="9" t="s">
        <v>6</v>
      </c>
      <c r="F84" s="9" t="s">
        <v>78</v>
      </c>
      <c r="G84" s="96"/>
      <c r="I84">
        <v>9</v>
      </c>
      <c r="J84" t="s">
        <v>78</v>
      </c>
      <c r="K84">
        <v>7911</v>
      </c>
      <c r="L84" t="s">
        <v>6</v>
      </c>
      <c r="M84" t="s">
        <v>78</v>
      </c>
    </row>
    <row r="85" spans="1:13" x14ac:dyDescent="0.25">
      <c r="B85" s="9">
        <v>10</v>
      </c>
      <c r="C85" s="9" t="s">
        <v>100</v>
      </c>
      <c r="D85" s="9">
        <v>6628</v>
      </c>
      <c r="E85" s="9" t="s">
        <v>8</v>
      </c>
      <c r="F85" s="9" t="s">
        <v>100</v>
      </c>
      <c r="G85" s="97"/>
      <c r="I85">
        <v>10</v>
      </c>
      <c r="J85" t="s">
        <v>100</v>
      </c>
      <c r="K85">
        <v>6578</v>
      </c>
      <c r="L85" t="s">
        <v>8</v>
      </c>
      <c r="M85" t="s">
        <v>100</v>
      </c>
    </row>
    <row r="86" spans="1:13" x14ac:dyDescent="0.25">
      <c r="A86">
        <v>7</v>
      </c>
      <c r="B86" s="93" t="s">
        <v>10</v>
      </c>
      <c r="C86" s="93">
        <v>2016</v>
      </c>
      <c r="D86" s="93">
        <v>2017</v>
      </c>
      <c r="E86" s="93">
        <v>2018</v>
      </c>
      <c r="F86" s="93">
        <v>2019</v>
      </c>
      <c r="G86" s="95"/>
    </row>
    <row r="87" spans="1:13" x14ac:dyDescent="0.25">
      <c r="B87" s="94" t="s">
        <v>11</v>
      </c>
      <c r="C87" s="152">
        <v>3.3</v>
      </c>
      <c r="D87" s="152">
        <v>2.2999999999999998</v>
      </c>
      <c r="E87" s="152">
        <v>3.2</v>
      </c>
      <c r="F87" s="152">
        <v>1</v>
      </c>
      <c r="G87" s="96"/>
    </row>
    <row r="88" spans="1:13" x14ac:dyDescent="0.25">
      <c r="B88" s="94" t="s">
        <v>12</v>
      </c>
      <c r="C88" s="152">
        <v>3.2</v>
      </c>
      <c r="D88" s="152">
        <v>2.4</v>
      </c>
      <c r="E88" s="152">
        <v>3.1</v>
      </c>
      <c r="F88" s="152">
        <v>1.1000000000000001</v>
      </c>
      <c r="G88" s="96"/>
    </row>
    <row r="89" spans="1:13" x14ac:dyDescent="0.25">
      <c r="B89" s="94" t="s">
        <v>13</v>
      </c>
      <c r="C89" s="152">
        <v>2.9</v>
      </c>
      <c r="D89" s="152">
        <v>2.7</v>
      </c>
      <c r="E89" s="152">
        <v>2.8</v>
      </c>
      <c r="F89" s="152">
        <v>1.1000000000000001</v>
      </c>
      <c r="G89" s="96"/>
    </row>
    <row r="90" spans="1:13" x14ac:dyDescent="0.25">
      <c r="B90" s="94" t="s">
        <v>14</v>
      </c>
      <c r="C90" s="152">
        <v>2.4</v>
      </c>
      <c r="D90" s="152">
        <v>2.6</v>
      </c>
      <c r="E90" s="152">
        <v>3</v>
      </c>
      <c r="F90" s="152">
        <v>1</v>
      </c>
      <c r="G90" s="96"/>
    </row>
    <row r="91" spans="1:13" x14ac:dyDescent="0.25">
      <c r="B91" s="94" t="s">
        <v>15</v>
      </c>
      <c r="C91" s="152">
        <v>2.2999999999999998</v>
      </c>
      <c r="D91" s="152">
        <v>2.4</v>
      </c>
      <c r="E91" s="152">
        <v>3.1</v>
      </c>
      <c r="F91" s="152">
        <v>0.8</v>
      </c>
      <c r="G91" s="96"/>
    </row>
    <row r="92" spans="1:13" x14ac:dyDescent="0.25">
      <c r="B92" s="94" t="s">
        <v>16</v>
      </c>
      <c r="C92" s="152">
        <v>2.2999999999999998</v>
      </c>
      <c r="D92" s="152">
        <v>2.5</v>
      </c>
      <c r="E92" s="152">
        <v>3</v>
      </c>
      <c r="F92" s="152">
        <v>0.9</v>
      </c>
      <c r="G92" s="96"/>
    </row>
    <row r="93" spans="1:13" x14ac:dyDescent="0.25">
      <c r="B93" s="94" t="s">
        <v>17</v>
      </c>
      <c r="C93" s="152">
        <v>2.4</v>
      </c>
      <c r="D93" s="152">
        <v>2.2999999999999998</v>
      </c>
      <c r="E93" s="152">
        <v>4.0999999999999996</v>
      </c>
      <c r="F93" s="152"/>
      <c r="G93" s="96"/>
    </row>
    <row r="94" spans="1:13" x14ac:dyDescent="0.25">
      <c r="B94" s="94" t="s">
        <v>18</v>
      </c>
      <c r="C94" s="152">
        <v>2.5</v>
      </c>
      <c r="D94" s="152">
        <v>2.2000000000000002</v>
      </c>
      <c r="E94" s="152">
        <v>2.5</v>
      </c>
      <c r="F94" s="152"/>
      <c r="G94" s="96"/>
    </row>
    <row r="95" spans="1:13" x14ac:dyDescent="0.25">
      <c r="B95" s="94" t="s">
        <v>19</v>
      </c>
      <c r="C95" s="152">
        <v>2.6</v>
      </c>
      <c r="D95" s="152">
        <v>2.1</v>
      </c>
      <c r="E95" s="152">
        <v>2.6</v>
      </c>
      <c r="F95" s="152"/>
      <c r="G95" s="96"/>
    </row>
    <row r="96" spans="1:13" x14ac:dyDescent="0.25">
      <c r="B96" s="94" t="s">
        <v>20</v>
      </c>
      <c r="C96" s="152">
        <v>2.7</v>
      </c>
      <c r="D96" s="152">
        <v>2.1</v>
      </c>
      <c r="E96" s="152">
        <v>2.2000000000000002</v>
      </c>
      <c r="F96" s="152"/>
      <c r="G96" s="96"/>
    </row>
    <row r="97" spans="1:14" x14ac:dyDescent="0.25">
      <c r="B97" s="94" t="s">
        <v>21</v>
      </c>
      <c r="C97" s="152">
        <v>2.2999999999999998</v>
      </c>
      <c r="D97" s="152">
        <v>2</v>
      </c>
      <c r="E97" s="152">
        <v>1.9</v>
      </c>
      <c r="F97" s="152"/>
      <c r="G97" s="96"/>
      <c r="H97" s="9"/>
      <c r="I97" s="9"/>
      <c r="J97" s="9"/>
      <c r="K97" s="9"/>
      <c r="L97" s="9"/>
      <c r="M97" s="9"/>
      <c r="N97" s="9"/>
    </row>
    <row r="98" spans="1:14" x14ac:dyDescent="0.25">
      <c r="B98" s="94" t="s">
        <v>22</v>
      </c>
      <c r="C98" s="152">
        <v>2.4</v>
      </c>
      <c r="D98" s="152">
        <v>2</v>
      </c>
      <c r="E98" s="152">
        <v>2</v>
      </c>
      <c r="F98" s="152"/>
      <c r="G98" s="97"/>
      <c r="H98" s="9"/>
      <c r="I98" s="9"/>
      <c r="J98" s="9"/>
      <c r="K98" s="9"/>
      <c r="L98" s="9"/>
      <c r="M98" s="9"/>
      <c r="N98" s="9"/>
    </row>
    <row r="99" spans="1:14" x14ac:dyDescent="0.25">
      <c r="A99">
        <v>8</v>
      </c>
      <c r="B99" s="93" t="s">
        <v>23</v>
      </c>
      <c r="C99" s="93">
        <v>2015</v>
      </c>
      <c r="D99" s="93">
        <v>2016</v>
      </c>
      <c r="E99" s="93">
        <v>2017</v>
      </c>
      <c r="F99" s="93">
        <v>2018</v>
      </c>
      <c r="G99" s="93">
        <v>2019</v>
      </c>
      <c r="H99" s="9"/>
      <c r="I99" s="9"/>
      <c r="J99" s="9"/>
      <c r="K99" s="9"/>
      <c r="L99" s="9"/>
      <c r="M99" s="9"/>
      <c r="N99" s="9"/>
    </row>
    <row r="100" spans="1:14" x14ac:dyDescent="0.25">
      <c r="B100" s="94" t="s">
        <v>11</v>
      </c>
      <c r="C100" s="94">
        <v>257.62700000000001</v>
      </c>
      <c r="D100" s="94">
        <v>266.245</v>
      </c>
      <c r="E100" s="94">
        <v>272.40699999999998</v>
      </c>
      <c r="F100" s="94">
        <v>281.13799999999998</v>
      </c>
      <c r="G100" s="94">
        <v>283.82499999999999</v>
      </c>
      <c r="H100" s="9"/>
      <c r="I100" s="9"/>
      <c r="J100" s="9"/>
      <c r="K100" s="9"/>
      <c r="L100" s="9"/>
      <c r="M100" s="9"/>
      <c r="N100" s="9"/>
    </row>
    <row r="101" spans="1:14" x14ac:dyDescent="0.25">
      <c r="B101" s="94" t="s">
        <v>12</v>
      </c>
      <c r="C101" s="94">
        <v>258.79599999999999</v>
      </c>
      <c r="D101" s="94">
        <v>266.98700000000002</v>
      </c>
      <c r="E101" s="94">
        <v>273.36500000000001</v>
      </c>
      <c r="F101" s="94">
        <v>281.74099999999999</v>
      </c>
      <c r="G101" s="94">
        <v>284.77</v>
      </c>
      <c r="H101" s="9"/>
      <c r="I101" s="9"/>
      <c r="J101" s="9"/>
      <c r="K101" s="9"/>
      <c r="L101" s="9"/>
      <c r="M101" s="9"/>
      <c r="N101" s="9"/>
    </row>
    <row r="102" spans="1:14" x14ac:dyDescent="0.25">
      <c r="B102" s="94" t="s">
        <v>13</v>
      </c>
      <c r="C102" s="94">
        <v>260.79399999999998</v>
      </c>
      <c r="D102" s="94">
        <v>268.375</v>
      </c>
      <c r="E102" s="94">
        <v>275.50299999999999</v>
      </c>
      <c r="F102" s="94">
        <v>283.16199999999998</v>
      </c>
      <c r="G102" s="94">
        <v>286.19900000000001</v>
      </c>
    </row>
    <row r="103" spans="1:14" x14ac:dyDescent="0.25">
      <c r="B103" s="94" t="s">
        <v>14</v>
      </c>
      <c r="C103" s="94">
        <v>262.90499999999997</v>
      </c>
      <c r="D103" s="94">
        <v>269.16899999999998</v>
      </c>
      <c r="E103" s="94">
        <v>276.22500000000002</v>
      </c>
      <c r="F103" s="94">
        <v>284.38600000000002</v>
      </c>
      <c r="G103" s="94">
        <v>287.09500000000003</v>
      </c>
    </row>
    <row r="104" spans="1:14" x14ac:dyDescent="0.25">
      <c r="B104" s="94" t="s">
        <v>15</v>
      </c>
      <c r="C104" s="94">
        <v>264.43799999999999</v>
      </c>
      <c r="D104" s="94">
        <v>270.55900000000003</v>
      </c>
      <c r="E104" s="94">
        <v>277.13499999999999</v>
      </c>
      <c r="F104" s="94">
        <v>285.80399999999997</v>
      </c>
      <c r="G104" s="94">
        <v>288.10700000000003</v>
      </c>
    </row>
    <row r="105" spans="1:14" x14ac:dyDescent="0.25">
      <c r="B105" s="94" t="s">
        <v>16</v>
      </c>
      <c r="C105" s="94">
        <v>265.48599999999999</v>
      </c>
      <c r="D105" s="94">
        <v>271.50299999999999</v>
      </c>
      <c r="E105" s="94">
        <v>278.39</v>
      </c>
      <c r="F105" s="94">
        <v>286.67</v>
      </c>
      <c r="G105" s="94">
        <v>289.233</v>
      </c>
    </row>
    <row r="106" spans="1:14" x14ac:dyDescent="0.25">
      <c r="B106" s="94" t="s">
        <v>17</v>
      </c>
      <c r="C106" s="94">
        <v>265.55099999999999</v>
      </c>
      <c r="D106" s="94">
        <v>271.96300000000002</v>
      </c>
      <c r="E106" s="94">
        <v>278.32499999999999</v>
      </c>
      <c r="F106" s="94">
        <v>289.63200000000001</v>
      </c>
      <c r="G106" s="94"/>
    </row>
    <row r="107" spans="1:14" x14ac:dyDescent="0.25">
      <c r="B107" s="94" t="s">
        <v>18</v>
      </c>
      <c r="C107" s="94">
        <v>265.56700000000001</v>
      </c>
      <c r="D107" s="94">
        <v>272.11200000000002</v>
      </c>
      <c r="E107" s="94">
        <v>278.15800000000002</v>
      </c>
      <c r="F107" s="94">
        <v>285.14499999999998</v>
      </c>
      <c r="G107" s="94"/>
    </row>
    <row r="108" spans="1:14" x14ac:dyDescent="0.25">
      <c r="B108" s="94" t="s">
        <v>19</v>
      </c>
      <c r="C108" s="94">
        <v>265.315</v>
      </c>
      <c r="D108" s="94">
        <v>272.13600000000002</v>
      </c>
      <c r="E108" s="94">
        <v>277.80399999999997</v>
      </c>
      <c r="F108" s="94">
        <v>284.976</v>
      </c>
      <c r="G108" s="94"/>
    </row>
    <row r="109" spans="1:14" x14ac:dyDescent="0.25">
      <c r="B109" s="94" t="s">
        <v>20</v>
      </c>
      <c r="C109" s="94">
        <v>265.70400000000001</v>
      </c>
      <c r="D109" s="94">
        <v>272.78699999999998</v>
      </c>
      <c r="E109" s="94">
        <v>278.565</v>
      </c>
      <c r="F109" s="94">
        <v>284.76499999999999</v>
      </c>
      <c r="G109" s="94"/>
    </row>
    <row r="110" spans="1:14" x14ac:dyDescent="0.25">
      <c r="B110" s="94" t="s">
        <v>21</v>
      </c>
      <c r="C110" s="94">
        <v>266.25099999999998</v>
      </c>
      <c r="D110" s="94">
        <v>272.34699999999998</v>
      </c>
      <c r="E110" s="94">
        <v>277.88499999999999</v>
      </c>
      <c r="F110" s="94">
        <v>283.29399999999998</v>
      </c>
      <c r="G110" s="94"/>
    </row>
    <row r="111" spans="1:14" x14ac:dyDescent="0.25">
      <c r="B111" s="94" t="s">
        <v>22</v>
      </c>
      <c r="C111" s="94">
        <v>266.13600000000002</v>
      </c>
      <c r="D111" s="94">
        <v>272.61399999999998</v>
      </c>
      <c r="E111" s="94">
        <v>278.17599999999999</v>
      </c>
      <c r="F111" s="94">
        <v>283.67700000000002</v>
      </c>
      <c r="G111" s="94"/>
    </row>
    <row r="112" spans="1:14" x14ac:dyDescent="0.25">
      <c r="A112">
        <v>9</v>
      </c>
      <c r="B112" s="93" t="s">
        <v>96</v>
      </c>
      <c r="C112" s="93">
        <v>2015</v>
      </c>
      <c r="D112" s="93">
        <v>2016</v>
      </c>
      <c r="E112" s="93">
        <v>2017</v>
      </c>
      <c r="F112" s="93">
        <v>2018</v>
      </c>
      <c r="G112" s="93">
        <v>2019</v>
      </c>
      <c r="I112" s="93" t="s">
        <v>96</v>
      </c>
      <c r="J112" s="93">
        <v>2015</v>
      </c>
      <c r="K112" s="93">
        <v>2016</v>
      </c>
      <c r="L112" s="93">
        <v>2017</v>
      </c>
      <c r="M112" s="93">
        <v>2018</v>
      </c>
      <c r="N112" s="93">
        <v>2019</v>
      </c>
    </row>
    <row r="113" spans="1:14" x14ac:dyDescent="0.25">
      <c r="B113" s="94" t="s">
        <v>80</v>
      </c>
      <c r="C113" s="94">
        <v>96697</v>
      </c>
      <c r="D113" s="94">
        <v>98664</v>
      </c>
      <c r="E113" s="94">
        <v>100571</v>
      </c>
      <c r="F113" s="94">
        <v>102857</v>
      </c>
      <c r="G113" s="94">
        <v>102076</v>
      </c>
      <c r="I113" s="94" t="s">
        <v>80</v>
      </c>
      <c r="J113" s="94">
        <v>96697</v>
      </c>
      <c r="K113" s="94">
        <v>98664</v>
      </c>
      <c r="L113" s="94">
        <v>100571</v>
      </c>
      <c r="M113" s="94">
        <v>102857</v>
      </c>
      <c r="N113" s="94">
        <v>102076</v>
      </c>
    </row>
    <row r="114" spans="1:14" x14ac:dyDescent="0.25">
      <c r="B114" s="94" t="s">
        <v>71</v>
      </c>
      <c r="C114" s="94">
        <v>63619</v>
      </c>
      <c r="D114" s="94">
        <v>98664</v>
      </c>
      <c r="E114" s="94">
        <v>100571</v>
      </c>
      <c r="F114" s="94">
        <v>102857</v>
      </c>
      <c r="G114" s="94">
        <v>102076</v>
      </c>
      <c r="I114" s="94" t="s">
        <v>71</v>
      </c>
      <c r="J114" s="94">
        <v>63619</v>
      </c>
      <c r="K114" s="94">
        <v>98664</v>
      </c>
      <c r="L114" s="94">
        <v>100571</v>
      </c>
      <c r="M114" s="94">
        <v>102857</v>
      </c>
      <c r="N114" s="94">
        <v>102076</v>
      </c>
    </row>
    <row r="115" spans="1:14" x14ac:dyDescent="0.25">
      <c r="B115" s="94" t="s">
        <v>81</v>
      </c>
      <c r="C115" s="94">
        <v>33078</v>
      </c>
      <c r="D115" s="94"/>
      <c r="E115" s="94"/>
      <c r="F115" s="94"/>
      <c r="G115" s="94"/>
      <c r="I115" s="94" t="s">
        <v>81</v>
      </c>
      <c r="J115" s="94">
        <v>33078</v>
      </c>
      <c r="K115" s="94"/>
      <c r="L115" s="94"/>
      <c r="M115" s="94"/>
      <c r="N115" s="94"/>
    </row>
    <row r="116" spans="1:14" x14ac:dyDescent="0.25">
      <c r="B116" s="94" t="s">
        <v>73</v>
      </c>
      <c r="C116" s="94">
        <v>79130</v>
      </c>
      <c r="D116" s="94">
        <v>80385</v>
      </c>
      <c r="E116" s="94">
        <v>82429</v>
      </c>
      <c r="F116" s="94">
        <v>83793</v>
      </c>
      <c r="G116" s="94">
        <v>85445</v>
      </c>
      <c r="I116" s="94" t="s">
        <v>73</v>
      </c>
      <c r="J116" s="94">
        <v>79130</v>
      </c>
      <c r="K116" s="94">
        <v>80385</v>
      </c>
      <c r="L116" s="94">
        <v>82429</v>
      </c>
      <c r="M116" s="94">
        <v>83793</v>
      </c>
      <c r="N116" s="94">
        <v>85445</v>
      </c>
    </row>
    <row r="117" spans="1:14" x14ac:dyDescent="0.25">
      <c r="B117" s="94" t="s">
        <v>72</v>
      </c>
      <c r="C117" s="94">
        <v>78773</v>
      </c>
      <c r="D117" s="94">
        <v>81196</v>
      </c>
      <c r="E117" s="94">
        <v>82922</v>
      </c>
      <c r="F117" s="94">
        <v>83283</v>
      </c>
      <c r="G117" s="94">
        <v>85015</v>
      </c>
      <c r="I117" s="94" t="s">
        <v>72</v>
      </c>
      <c r="J117" s="94">
        <v>78773</v>
      </c>
      <c r="K117" s="94">
        <v>81196</v>
      </c>
      <c r="L117" s="94">
        <v>82922</v>
      </c>
      <c r="M117" s="94">
        <v>83283</v>
      </c>
      <c r="N117" s="94">
        <v>85015</v>
      </c>
    </row>
    <row r="118" spans="1:14" x14ac:dyDescent="0.25">
      <c r="B118" s="94" t="s">
        <v>76</v>
      </c>
      <c r="C118" s="94">
        <v>10886</v>
      </c>
      <c r="D118" s="94">
        <v>11258</v>
      </c>
      <c r="E118" s="94">
        <v>12468</v>
      </c>
      <c r="F118" s="94">
        <v>16737</v>
      </c>
      <c r="G118" s="94">
        <v>16697</v>
      </c>
      <c r="I118" s="94" t="s">
        <v>76</v>
      </c>
      <c r="J118" s="94">
        <v>10886</v>
      </c>
      <c r="K118" s="94">
        <v>11258</v>
      </c>
      <c r="L118" s="94">
        <v>12468</v>
      </c>
      <c r="M118" s="94">
        <v>16737</v>
      </c>
      <c r="N118" s="94">
        <v>16697</v>
      </c>
    </row>
    <row r="119" spans="1:14" x14ac:dyDescent="0.25">
      <c r="B119" s="94" t="s">
        <v>51</v>
      </c>
      <c r="C119" s="94">
        <v>265486</v>
      </c>
      <c r="D119" s="94">
        <v>271503</v>
      </c>
      <c r="E119" s="94">
        <v>278390</v>
      </c>
      <c r="F119" s="94">
        <v>286670</v>
      </c>
      <c r="G119" s="94">
        <v>289233</v>
      </c>
      <c r="I119" s="94" t="s">
        <v>51</v>
      </c>
      <c r="J119" s="94">
        <v>265486</v>
      </c>
      <c r="K119" s="94">
        <v>271503</v>
      </c>
      <c r="L119" s="94">
        <v>278390</v>
      </c>
      <c r="M119" s="94">
        <v>286670</v>
      </c>
      <c r="N119" s="94">
        <v>289233</v>
      </c>
    </row>
    <row r="120" spans="1:14" x14ac:dyDescent="0.25">
      <c r="A120">
        <v>10</v>
      </c>
      <c r="B120" s="93" t="s">
        <v>10</v>
      </c>
      <c r="C120" s="93">
        <v>2016</v>
      </c>
      <c r="D120" s="93">
        <v>2017</v>
      </c>
      <c r="E120" s="93">
        <v>2018</v>
      </c>
      <c r="F120" s="93">
        <v>2019</v>
      </c>
      <c r="G120" s="95"/>
    </row>
    <row r="121" spans="1:14" x14ac:dyDescent="0.25">
      <c r="B121" s="94" t="s">
        <v>11</v>
      </c>
      <c r="C121" s="94">
        <v>7.9</v>
      </c>
      <c r="D121" s="94">
        <v>9.6999999999999993</v>
      </c>
      <c r="E121" s="94">
        <v>2.6</v>
      </c>
      <c r="F121" s="94">
        <v>5.4</v>
      </c>
      <c r="G121" s="96"/>
      <c r="H121" s="9"/>
    </row>
    <row r="122" spans="1:14" x14ac:dyDescent="0.25">
      <c r="B122" s="94" t="s">
        <v>12</v>
      </c>
      <c r="C122" s="94">
        <v>8.5</v>
      </c>
      <c r="D122" s="94">
        <v>9.4</v>
      </c>
      <c r="E122" s="94">
        <v>2.4</v>
      </c>
      <c r="F122" s="94">
        <v>5.4</v>
      </c>
      <c r="G122" s="96"/>
      <c r="H122" s="9"/>
      <c r="I122" s="109"/>
      <c r="J122" s="109"/>
      <c r="K122" s="109"/>
      <c r="L122" s="109"/>
      <c r="M122" s="9"/>
      <c r="N122" s="9"/>
    </row>
    <row r="123" spans="1:14" x14ac:dyDescent="0.25">
      <c r="B123" s="94" t="s">
        <v>13</v>
      </c>
      <c r="C123" s="94">
        <v>9.6</v>
      </c>
      <c r="D123" s="94">
        <v>9.1</v>
      </c>
      <c r="E123" s="94">
        <v>2.4</v>
      </c>
      <c r="F123" s="94">
        <v>5.3</v>
      </c>
      <c r="G123" s="96"/>
      <c r="H123" s="9"/>
      <c r="I123" s="109"/>
      <c r="J123" s="109"/>
      <c r="K123" s="109"/>
      <c r="L123" s="109"/>
      <c r="M123" s="9"/>
      <c r="N123" s="9"/>
    </row>
    <row r="124" spans="1:14" x14ac:dyDescent="0.25">
      <c r="B124" s="94" t="s">
        <v>14</v>
      </c>
      <c r="C124" s="94">
        <v>10.199999999999999</v>
      </c>
      <c r="D124" s="94">
        <v>8.8000000000000007</v>
      </c>
      <c r="E124" s="94">
        <v>2.4</v>
      </c>
      <c r="F124" s="94">
        <v>4.8</v>
      </c>
      <c r="G124" s="96"/>
      <c r="H124" s="9"/>
      <c r="I124" s="109"/>
      <c r="J124" s="109"/>
      <c r="K124" s="109"/>
      <c r="L124" s="109"/>
      <c r="M124" s="9"/>
      <c r="N124" s="9"/>
    </row>
    <row r="125" spans="1:14" x14ac:dyDescent="0.25">
      <c r="B125" s="94" t="s">
        <v>15</v>
      </c>
      <c r="C125" s="94">
        <v>10.7</v>
      </c>
      <c r="D125" s="94">
        <v>8.3000000000000007</v>
      </c>
      <c r="E125" s="94">
        <v>2.2999999999999998</v>
      </c>
      <c r="F125" s="94">
        <v>4.5999999999999996</v>
      </c>
      <c r="G125" s="96"/>
      <c r="H125" s="9"/>
      <c r="I125" s="109"/>
      <c r="J125" s="111"/>
      <c r="K125" s="109"/>
      <c r="L125" s="109"/>
      <c r="M125" s="9"/>
      <c r="N125" s="9"/>
    </row>
    <row r="126" spans="1:14" x14ac:dyDescent="0.25">
      <c r="B126" s="94" t="s">
        <v>16</v>
      </c>
      <c r="C126" s="94">
        <v>11</v>
      </c>
      <c r="D126" s="94">
        <v>8</v>
      </c>
      <c r="E126" s="94">
        <v>1.8</v>
      </c>
      <c r="F126" s="94">
        <v>5.0999999999999996</v>
      </c>
      <c r="G126" s="96"/>
      <c r="H126" s="9"/>
      <c r="I126" s="109"/>
      <c r="J126" s="109"/>
      <c r="K126" s="109"/>
      <c r="L126" s="109"/>
      <c r="M126" s="9"/>
      <c r="N126" s="9"/>
    </row>
    <row r="127" spans="1:14" x14ac:dyDescent="0.25">
      <c r="B127" s="94" t="s">
        <v>17</v>
      </c>
      <c r="C127" s="94">
        <v>11.3</v>
      </c>
      <c r="D127" s="94">
        <v>7.3</v>
      </c>
      <c r="E127" s="94">
        <v>1.9</v>
      </c>
      <c r="F127" s="94"/>
      <c r="G127" s="96"/>
      <c r="H127" s="9"/>
      <c r="I127" s="109"/>
      <c r="J127" s="109"/>
      <c r="K127" s="109"/>
      <c r="L127" s="109"/>
      <c r="M127" s="9"/>
      <c r="N127" s="9"/>
    </row>
    <row r="128" spans="1:14" x14ac:dyDescent="0.25">
      <c r="B128" s="94" t="s">
        <v>18</v>
      </c>
      <c r="C128" s="94">
        <v>11</v>
      </c>
      <c r="D128" s="94">
        <v>7</v>
      </c>
      <c r="E128" s="94">
        <v>2.2000000000000002</v>
      </c>
      <c r="F128" s="94"/>
      <c r="G128" s="96"/>
      <c r="H128" s="9"/>
      <c r="I128" s="109"/>
      <c r="J128" s="109"/>
      <c r="K128" s="109"/>
      <c r="L128" s="109"/>
      <c r="M128" s="9"/>
      <c r="N128" s="9"/>
    </row>
    <row r="129" spans="1:15" x14ac:dyDescent="0.25">
      <c r="B129" s="94" t="s">
        <v>19</v>
      </c>
      <c r="C129" s="94">
        <v>10.6</v>
      </c>
      <c r="D129" s="94">
        <v>6.8</v>
      </c>
      <c r="E129" s="94">
        <v>2.5</v>
      </c>
      <c r="F129" s="94"/>
      <c r="G129" s="96"/>
      <c r="H129" s="9"/>
      <c r="I129" s="109"/>
      <c r="J129" s="109"/>
      <c r="K129" s="109"/>
      <c r="L129" s="109"/>
      <c r="M129" s="9"/>
      <c r="N129" s="9"/>
    </row>
    <row r="130" spans="1:15" x14ac:dyDescent="0.25">
      <c r="B130" s="94" t="s">
        <v>20</v>
      </c>
      <c r="C130" s="94">
        <v>10.3</v>
      </c>
      <c r="D130" s="94">
        <v>6.7</v>
      </c>
      <c r="E130" s="94">
        <v>2.4</v>
      </c>
      <c r="F130" s="94"/>
      <c r="G130" s="96"/>
      <c r="H130" s="9"/>
      <c r="I130" s="109"/>
      <c r="J130" s="109"/>
      <c r="K130" s="109"/>
      <c r="L130" s="109"/>
      <c r="M130" s="9"/>
      <c r="N130" s="9"/>
    </row>
    <row r="131" spans="1:15" x14ac:dyDescent="0.25">
      <c r="B131" s="94" t="s">
        <v>21</v>
      </c>
      <c r="C131" s="94">
        <v>9.8000000000000007</v>
      </c>
      <c r="D131" s="94">
        <v>6.5</v>
      </c>
      <c r="E131" s="94">
        <v>2</v>
      </c>
      <c r="F131" s="94"/>
      <c r="G131" s="96"/>
      <c r="H131" s="9"/>
      <c r="I131" s="109"/>
      <c r="J131" s="109"/>
      <c r="K131" s="109"/>
      <c r="L131" s="109"/>
      <c r="M131" s="9"/>
      <c r="N131" s="9"/>
    </row>
    <row r="132" spans="1:15" x14ac:dyDescent="0.25">
      <c r="B132" s="94" t="s">
        <v>22</v>
      </c>
      <c r="C132" s="94">
        <v>9.5</v>
      </c>
      <c r="D132" s="94">
        <v>6.5</v>
      </c>
      <c r="E132" s="94">
        <v>2</v>
      </c>
      <c r="F132" s="94"/>
      <c r="G132" s="97"/>
      <c r="H132" s="9"/>
      <c r="I132" s="109"/>
      <c r="J132" s="109"/>
      <c r="K132" s="109"/>
      <c r="L132" s="109"/>
      <c r="M132" s="9"/>
      <c r="N132" s="9"/>
    </row>
    <row r="133" spans="1:15" x14ac:dyDescent="0.25">
      <c r="A133">
        <v>11</v>
      </c>
      <c r="B133" s="93" t="s">
        <v>23</v>
      </c>
      <c r="C133" s="93">
        <v>2015</v>
      </c>
      <c r="D133" s="93">
        <v>2016</v>
      </c>
      <c r="E133" s="93">
        <v>2017</v>
      </c>
      <c r="F133" s="93">
        <v>2018</v>
      </c>
      <c r="G133" s="93">
        <v>2019</v>
      </c>
      <c r="H133" s="9"/>
      <c r="I133" s="109"/>
      <c r="J133" s="109"/>
      <c r="K133" s="109"/>
      <c r="L133" s="109"/>
      <c r="M133" s="9"/>
      <c r="N133" s="9"/>
    </row>
    <row r="134" spans="1:15" x14ac:dyDescent="0.25">
      <c r="B134" s="94" t="s">
        <v>11</v>
      </c>
      <c r="C134" s="94">
        <v>72.909000000000006</v>
      </c>
      <c r="D134" s="94">
        <v>78.638000000000005</v>
      </c>
      <c r="E134" s="94">
        <v>86.287000000000006</v>
      </c>
      <c r="F134" s="94">
        <v>88.501999999999995</v>
      </c>
      <c r="G134" s="94">
        <v>93.307000000000002</v>
      </c>
      <c r="H134" s="9"/>
      <c r="I134" s="109"/>
      <c r="J134" s="109"/>
      <c r="K134" s="109"/>
      <c r="L134" s="109"/>
      <c r="M134" s="9"/>
      <c r="N134" s="9"/>
    </row>
    <row r="135" spans="1:15" x14ac:dyDescent="0.25">
      <c r="B135" s="94" t="s">
        <v>12</v>
      </c>
      <c r="C135" s="94">
        <v>73.350999999999999</v>
      </c>
      <c r="D135" s="94">
        <v>79.578000000000003</v>
      </c>
      <c r="E135" s="94">
        <v>87.03</v>
      </c>
      <c r="F135" s="94">
        <v>89.096000000000004</v>
      </c>
      <c r="G135" s="94">
        <v>93.888000000000005</v>
      </c>
      <c r="H135" s="9"/>
      <c r="I135" s="109"/>
      <c r="J135" s="109"/>
      <c r="K135" s="109"/>
      <c r="L135" s="109"/>
      <c r="M135" s="9"/>
      <c r="N135" s="9"/>
    </row>
    <row r="136" spans="1:15" x14ac:dyDescent="0.25">
      <c r="B136" s="94" t="s">
        <v>13</v>
      </c>
      <c r="C136" s="94">
        <v>73.162999999999997</v>
      </c>
      <c r="D136" s="94">
        <v>80.201999999999998</v>
      </c>
      <c r="E136" s="94">
        <v>87.531999999999996</v>
      </c>
      <c r="F136" s="94">
        <v>89.593000000000004</v>
      </c>
      <c r="G136" s="94">
        <v>94.302999999999997</v>
      </c>
      <c r="H136" s="9"/>
      <c r="I136" s="109"/>
      <c r="J136" s="109"/>
      <c r="K136" s="109"/>
      <c r="L136" s="109"/>
      <c r="M136" s="9"/>
      <c r="N136" s="9"/>
    </row>
    <row r="137" spans="1:15" x14ac:dyDescent="0.25">
      <c r="B137" s="94" t="s">
        <v>14</v>
      </c>
      <c r="C137" s="94">
        <v>73.694999999999993</v>
      </c>
      <c r="D137" s="94">
        <v>81.180000000000007</v>
      </c>
      <c r="E137" s="94">
        <v>88.289000000000001</v>
      </c>
      <c r="F137" s="94">
        <v>90.372</v>
      </c>
      <c r="G137" s="94">
        <v>94.718000000000004</v>
      </c>
      <c r="H137" s="9"/>
      <c r="I137" s="109"/>
      <c r="J137" s="109"/>
      <c r="K137" s="109"/>
      <c r="L137" s="109"/>
      <c r="M137" s="9"/>
      <c r="N137" s="9"/>
    </row>
    <row r="138" spans="1:15" x14ac:dyDescent="0.25">
      <c r="B138" s="94" t="s">
        <v>15</v>
      </c>
      <c r="C138" s="94">
        <v>74.167000000000002</v>
      </c>
      <c r="D138" s="94">
        <v>82.07</v>
      </c>
      <c r="E138" s="94">
        <v>88.858999999999995</v>
      </c>
      <c r="F138" s="94">
        <v>90.927000000000007</v>
      </c>
      <c r="G138" s="94">
        <v>95.125</v>
      </c>
      <c r="H138" s="9"/>
      <c r="I138" s="109"/>
      <c r="J138" s="111"/>
      <c r="K138" s="109"/>
      <c r="L138" s="109"/>
      <c r="M138" s="9"/>
      <c r="N138" s="9"/>
    </row>
    <row r="139" spans="1:15" x14ac:dyDescent="0.25">
      <c r="B139" s="94" t="s">
        <v>16</v>
      </c>
      <c r="C139" s="94">
        <v>74.591999999999999</v>
      </c>
      <c r="D139" s="94">
        <v>82.796000000000006</v>
      </c>
      <c r="E139" s="94">
        <v>89.391999999999996</v>
      </c>
      <c r="F139" s="94">
        <v>91.037999999999997</v>
      </c>
      <c r="G139" s="94">
        <v>95.668000000000006</v>
      </c>
      <c r="H139" s="9"/>
      <c r="I139" s="109"/>
      <c r="J139" s="109"/>
      <c r="K139" s="109"/>
      <c r="L139" s="109"/>
      <c r="M139" s="9"/>
      <c r="N139" s="9"/>
    </row>
    <row r="140" spans="1:15" x14ac:dyDescent="0.25">
      <c r="B140" s="94" t="s">
        <v>17</v>
      </c>
      <c r="C140" s="94">
        <v>74.998999999999995</v>
      </c>
      <c r="D140" s="94">
        <v>83.480999999999995</v>
      </c>
      <c r="E140" s="94">
        <v>89.575999999999993</v>
      </c>
      <c r="F140" s="94">
        <v>91.305000000000007</v>
      </c>
      <c r="G140" s="94"/>
      <c r="H140" s="9"/>
      <c r="I140" s="9"/>
      <c r="J140" s="9"/>
      <c r="K140" s="9"/>
      <c r="L140" s="9"/>
      <c r="M140" s="9"/>
      <c r="N140" s="9"/>
    </row>
    <row r="141" spans="1:15" x14ac:dyDescent="0.25">
      <c r="B141" s="94" t="s">
        <v>18</v>
      </c>
      <c r="C141" s="94">
        <v>75.549000000000007</v>
      </c>
      <c r="D141" s="94">
        <v>83.822999999999993</v>
      </c>
      <c r="E141" s="94">
        <v>89.718000000000004</v>
      </c>
      <c r="F141" s="94">
        <v>91.703000000000003</v>
      </c>
      <c r="G141" s="94"/>
      <c r="H141" s="9"/>
      <c r="I141" s="9"/>
      <c r="J141" s="9"/>
      <c r="K141" s="9"/>
      <c r="L141" s="9"/>
      <c r="M141" s="9"/>
      <c r="N141" s="9"/>
    </row>
    <row r="142" spans="1:15" x14ac:dyDescent="0.25">
      <c r="B142" s="94" t="s">
        <v>19</v>
      </c>
      <c r="C142" s="94">
        <v>76.176000000000002</v>
      </c>
      <c r="D142" s="94">
        <v>84.284000000000006</v>
      </c>
      <c r="E142" s="94">
        <v>90.037999999999997</v>
      </c>
      <c r="F142" s="94">
        <v>92.325999999999993</v>
      </c>
      <c r="G142" s="94"/>
      <c r="H142" s="9"/>
      <c r="I142" s="9"/>
      <c r="J142" s="9"/>
      <c r="K142" s="9"/>
      <c r="L142" s="9"/>
      <c r="M142" s="9"/>
      <c r="N142" s="9"/>
    </row>
    <row r="143" spans="1:15" x14ac:dyDescent="0.25">
      <c r="B143" s="94" t="s">
        <v>20</v>
      </c>
      <c r="C143" s="94">
        <v>77.063000000000002</v>
      </c>
      <c r="D143" s="94">
        <v>85.033000000000001</v>
      </c>
      <c r="E143" s="94">
        <v>90.751000000000005</v>
      </c>
      <c r="F143" s="94">
        <v>92.89</v>
      </c>
      <c r="G143" s="94"/>
      <c r="H143" s="109"/>
      <c r="I143" s="109"/>
      <c r="J143" s="109"/>
      <c r="K143" s="109"/>
      <c r="L143" s="109"/>
      <c r="M143" s="109"/>
      <c r="N143" s="109"/>
      <c r="O143" s="109"/>
    </row>
    <row r="144" spans="1:15" x14ac:dyDescent="0.25">
      <c r="B144" s="94" t="s">
        <v>21</v>
      </c>
      <c r="C144" s="94">
        <v>77.783000000000001</v>
      </c>
      <c r="D144" s="94">
        <v>85.438999999999993</v>
      </c>
      <c r="E144" s="94">
        <v>91.015000000000001</v>
      </c>
      <c r="F144" s="94">
        <v>92.863</v>
      </c>
      <c r="G144" s="94"/>
      <c r="H144" s="109"/>
      <c r="I144" s="109"/>
      <c r="J144" s="109"/>
      <c r="K144" s="109"/>
      <c r="L144" s="109"/>
      <c r="M144" s="109"/>
      <c r="N144" s="109"/>
      <c r="O144" s="109"/>
    </row>
    <row r="145" spans="1:15" x14ac:dyDescent="0.25">
      <c r="B145" s="94" t="s">
        <v>22</v>
      </c>
      <c r="C145" s="94">
        <v>78.034999999999997</v>
      </c>
      <c r="D145" s="94">
        <v>85.433999999999997</v>
      </c>
      <c r="E145" s="94">
        <v>91.004000000000005</v>
      </c>
      <c r="F145" s="94">
        <v>92.789000000000001</v>
      </c>
      <c r="G145" s="94"/>
      <c r="H145" s="109"/>
      <c r="I145" s="110"/>
      <c r="J145" s="110"/>
      <c r="K145" s="110"/>
      <c r="L145" s="110"/>
      <c r="M145" s="110"/>
      <c r="N145" s="110"/>
      <c r="O145" s="109"/>
    </row>
    <row r="146" spans="1:15" x14ac:dyDescent="0.25">
      <c r="A146">
        <v>12</v>
      </c>
      <c r="B146" s="93" t="s">
        <v>96</v>
      </c>
      <c r="C146" s="93">
        <v>2015</v>
      </c>
      <c r="D146" s="93">
        <v>2016</v>
      </c>
      <c r="E146" s="93">
        <v>2017</v>
      </c>
      <c r="F146" s="93">
        <v>2018</v>
      </c>
      <c r="G146" s="93">
        <v>2019</v>
      </c>
      <c r="H146" s="109"/>
      <c r="I146" s="93" t="s">
        <v>96</v>
      </c>
      <c r="J146" s="93">
        <v>2015</v>
      </c>
      <c r="K146" s="93">
        <v>2016</v>
      </c>
      <c r="L146" s="93">
        <v>2017</v>
      </c>
      <c r="M146" s="93">
        <v>2018</v>
      </c>
      <c r="N146" s="93">
        <v>2019</v>
      </c>
      <c r="O146" s="109"/>
    </row>
    <row r="147" spans="1:15" x14ac:dyDescent="0.25">
      <c r="B147" s="94" t="s">
        <v>74</v>
      </c>
      <c r="C147" s="94">
        <v>47645</v>
      </c>
      <c r="D147" s="94">
        <v>52301</v>
      </c>
      <c r="E147" s="94">
        <v>55347</v>
      </c>
      <c r="F147" s="94">
        <v>57674</v>
      </c>
      <c r="G147" s="94">
        <v>59793</v>
      </c>
      <c r="H147" s="109"/>
      <c r="I147" s="94" t="s">
        <v>74</v>
      </c>
      <c r="J147" s="94">
        <v>47645</v>
      </c>
      <c r="K147" s="94">
        <v>52301</v>
      </c>
      <c r="L147" s="94">
        <v>55347</v>
      </c>
      <c r="M147" s="94">
        <v>57674</v>
      </c>
      <c r="N147" s="94">
        <v>59793</v>
      </c>
      <c r="O147" s="109"/>
    </row>
    <row r="148" spans="1:15" x14ac:dyDescent="0.25">
      <c r="B148" s="94" t="s">
        <v>75</v>
      </c>
      <c r="C148" s="94">
        <v>14718</v>
      </c>
      <c r="D148" s="94">
        <v>15949</v>
      </c>
      <c r="E148" s="94">
        <v>17600</v>
      </c>
      <c r="F148" s="94">
        <v>18344</v>
      </c>
      <c r="G148" s="94">
        <v>19192</v>
      </c>
      <c r="H148" s="109"/>
      <c r="I148" s="94" t="s">
        <v>75</v>
      </c>
      <c r="J148" s="94">
        <v>14718</v>
      </c>
      <c r="K148" s="94">
        <v>15949</v>
      </c>
      <c r="L148" s="94">
        <v>17600</v>
      </c>
      <c r="M148" s="94">
        <v>18344</v>
      </c>
      <c r="N148" s="94">
        <v>19192</v>
      </c>
      <c r="O148" s="109"/>
    </row>
    <row r="149" spans="1:15" x14ac:dyDescent="0.25">
      <c r="B149" s="94" t="s">
        <v>78</v>
      </c>
      <c r="C149" s="94">
        <v>4304</v>
      </c>
      <c r="D149" s="94">
        <v>5257</v>
      </c>
      <c r="E149" s="94">
        <v>6131</v>
      </c>
      <c r="F149" s="94">
        <v>7209</v>
      </c>
      <c r="G149" s="94">
        <v>8058</v>
      </c>
      <c r="H149" s="109"/>
      <c r="I149" s="94" t="s">
        <v>78</v>
      </c>
      <c r="J149" s="94">
        <v>4304</v>
      </c>
      <c r="K149" s="94">
        <v>5257</v>
      </c>
      <c r="L149" s="94">
        <v>6131</v>
      </c>
      <c r="M149" s="94">
        <v>7209</v>
      </c>
      <c r="N149" s="94">
        <v>8058</v>
      </c>
      <c r="O149" s="109"/>
    </row>
    <row r="150" spans="1:15" x14ac:dyDescent="0.25">
      <c r="B150" s="94" t="s">
        <v>83</v>
      </c>
      <c r="C150" s="94">
        <v>2755</v>
      </c>
      <c r="D150" s="94">
        <v>3139</v>
      </c>
      <c r="E150" s="94">
        <v>3618</v>
      </c>
      <c r="F150" s="94">
        <v>3971</v>
      </c>
      <c r="G150" s="94">
        <v>4665</v>
      </c>
      <c r="H150" s="109"/>
      <c r="I150" s="94" t="s">
        <v>83</v>
      </c>
      <c r="J150" s="94">
        <v>2755</v>
      </c>
      <c r="K150" s="94">
        <v>3139</v>
      </c>
      <c r="L150" s="94">
        <v>3618</v>
      </c>
      <c r="M150" s="94">
        <v>3971</v>
      </c>
      <c r="N150" s="94">
        <v>4665</v>
      </c>
      <c r="O150" s="109"/>
    </row>
    <row r="151" spans="1:15" x14ac:dyDescent="0.25">
      <c r="B151" s="94" t="s">
        <v>82</v>
      </c>
      <c r="C151" s="94">
        <v>2553</v>
      </c>
      <c r="D151" s="94">
        <v>3223</v>
      </c>
      <c r="E151" s="94">
        <v>3624</v>
      </c>
      <c r="F151" s="94">
        <v>3840</v>
      </c>
      <c r="G151" s="94">
        <v>3960</v>
      </c>
      <c r="H151" s="109"/>
      <c r="I151" s="94" t="s">
        <v>82</v>
      </c>
      <c r="J151" s="94">
        <v>2553</v>
      </c>
      <c r="K151" s="94">
        <v>3223</v>
      </c>
      <c r="L151" s="94">
        <v>3624</v>
      </c>
      <c r="M151" s="94">
        <v>3840</v>
      </c>
      <c r="N151" s="94">
        <v>3960</v>
      </c>
      <c r="O151" s="109"/>
    </row>
    <row r="152" spans="1:15" x14ac:dyDescent="0.25">
      <c r="B152" s="94" t="s">
        <v>28</v>
      </c>
      <c r="C152" s="94">
        <v>2617</v>
      </c>
      <c r="D152" s="94">
        <v>2927</v>
      </c>
      <c r="E152" s="94">
        <v>3072</v>
      </c>
      <c r="F152" s="94"/>
      <c r="G152" s="94"/>
      <c r="H152" s="109"/>
      <c r="I152" s="94" t="s">
        <v>28</v>
      </c>
      <c r="J152" s="94">
        <v>2617</v>
      </c>
      <c r="K152" s="94">
        <v>2927</v>
      </c>
      <c r="L152" s="94">
        <v>3072</v>
      </c>
      <c r="M152" s="94"/>
      <c r="N152" s="94"/>
      <c r="O152" s="109"/>
    </row>
    <row r="153" spans="1:15" x14ac:dyDescent="0.25">
      <c r="B153" s="94" t="s">
        <v>51</v>
      </c>
      <c r="C153" s="94">
        <v>74592</v>
      </c>
      <c r="D153" s="94">
        <v>82796</v>
      </c>
      <c r="E153" s="94">
        <v>89392</v>
      </c>
      <c r="F153" s="94">
        <v>91038</v>
      </c>
      <c r="G153" s="94">
        <v>95668</v>
      </c>
      <c r="H153" s="9"/>
      <c r="I153" s="94" t="s">
        <v>51</v>
      </c>
      <c r="J153" s="94">
        <v>74592</v>
      </c>
      <c r="K153" s="94">
        <v>82796</v>
      </c>
      <c r="L153" s="94">
        <v>89392</v>
      </c>
      <c r="M153" s="94">
        <v>91038</v>
      </c>
      <c r="N153" s="94">
        <v>95668</v>
      </c>
    </row>
    <row r="154" spans="1:15" x14ac:dyDescent="0.25">
      <c r="A154">
        <v>13</v>
      </c>
      <c r="B154" s="93" t="s">
        <v>10</v>
      </c>
      <c r="C154" s="93">
        <v>2016</v>
      </c>
      <c r="D154" s="93">
        <v>2017</v>
      </c>
      <c r="E154" s="93">
        <v>2018</v>
      </c>
      <c r="F154" s="93">
        <v>2019</v>
      </c>
      <c r="G154" s="95"/>
      <c r="H154" s="9"/>
      <c r="I154" s="9"/>
      <c r="J154" s="9"/>
      <c r="K154" s="9"/>
      <c r="L154" s="9"/>
      <c r="M154" s="9"/>
      <c r="N154" s="9"/>
    </row>
    <row r="155" spans="1:15" x14ac:dyDescent="0.25">
      <c r="B155" s="94" t="s">
        <v>11</v>
      </c>
      <c r="C155" s="152">
        <v>2.2000000000000002</v>
      </c>
      <c r="D155" s="152">
        <v>1.8</v>
      </c>
      <c r="E155" s="152">
        <v>1.8</v>
      </c>
      <c r="F155" s="152">
        <v>7.9</v>
      </c>
      <c r="G155" s="96"/>
      <c r="H155" s="9"/>
      <c r="I155" s="9"/>
      <c r="J155" s="9"/>
      <c r="K155" s="9"/>
      <c r="L155" s="9"/>
      <c r="M155" s="9"/>
      <c r="N155" s="9"/>
    </row>
    <row r="156" spans="1:15" x14ac:dyDescent="0.25">
      <c r="B156" s="94" t="s">
        <v>12</v>
      </c>
      <c r="C156" s="152">
        <v>0.2</v>
      </c>
      <c r="D156" s="152">
        <v>2.4</v>
      </c>
      <c r="E156" s="152">
        <v>3.6</v>
      </c>
      <c r="F156" s="152">
        <v>5.3</v>
      </c>
      <c r="G156" s="96"/>
      <c r="H156" s="9"/>
      <c r="I156" s="9"/>
      <c r="J156" s="9"/>
      <c r="K156" s="9"/>
      <c r="L156" s="9"/>
      <c r="M156" s="9"/>
      <c r="N156" s="9"/>
    </row>
    <row r="157" spans="1:15" x14ac:dyDescent="0.25">
      <c r="B157" s="94" t="s">
        <v>13</v>
      </c>
      <c r="C157" s="152">
        <v>0.1</v>
      </c>
      <c r="D157" s="152">
        <v>2</v>
      </c>
      <c r="E157" s="152">
        <v>4.2</v>
      </c>
      <c r="F157" s="152">
        <v>5.2</v>
      </c>
      <c r="G157" s="96"/>
      <c r="H157" s="9"/>
      <c r="I157" s="9"/>
      <c r="J157" s="9"/>
      <c r="K157" s="9"/>
      <c r="L157" s="9"/>
      <c r="M157" s="9"/>
      <c r="N157" s="9"/>
    </row>
    <row r="158" spans="1:15" x14ac:dyDescent="0.25">
      <c r="B158" s="94" t="s">
        <v>14</v>
      </c>
      <c r="C158" s="152">
        <v>0.1</v>
      </c>
      <c r="D158" s="152">
        <v>2.1</v>
      </c>
      <c r="E158" s="152">
        <v>4.0999999999999996</v>
      </c>
      <c r="F158" s="152">
        <v>5.2</v>
      </c>
      <c r="G158" s="96"/>
      <c r="H158" s="9"/>
      <c r="I158" s="9"/>
      <c r="J158" s="9"/>
      <c r="K158" s="9"/>
      <c r="L158" s="9"/>
      <c r="M158" s="9"/>
      <c r="N158" s="9"/>
    </row>
    <row r="159" spans="1:15" x14ac:dyDescent="0.25">
      <c r="B159" s="94" t="s">
        <v>15</v>
      </c>
      <c r="C159" s="152">
        <v>0.2</v>
      </c>
      <c r="D159" s="152">
        <v>2.5</v>
      </c>
      <c r="E159" s="152">
        <v>3.6</v>
      </c>
      <c r="F159" s="152">
        <v>5.5</v>
      </c>
      <c r="G159" s="96"/>
      <c r="H159" s="9"/>
      <c r="I159" s="9"/>
      <c r="J159" s="9"/>
      <c r="K159" s="9"/>
      <c r="L159" s="9"/>
      <c r="M159" s="9"/>
      <c r="N159" s="9"/>
    </row>
    <row r="160" spans="1:15" x14ac:dyDescent="0.25">
      <c r="B160" s="94" t="s">
        <v>16</v>
      </c>
      <c r="C160" s="152">
        <v>0.9</v>
      </c>
      <c r="D160" s="152">
        <v>2.6</v>
      </c>
      <c r="E160" s="152">
        <v>3.3</v>
      </c>
      <c r="F160" s="152">
        <v>5.3</v>
      </c>
      <c r="G160" s="96"/>
      <c r="H160" s="9"/>
    </row>
    <row r="161" spans="1:8" x14ac:dyDescent="0.25">
      <c r="B161" s="94" t="s">
        <v>17</v>
      </c>
      <c r="C161" s="152">
        <v>3.3</v>
      </c>
      <c r="D161" s="152">
        <v>2.7</v>
      </c>
      <c r="E161" s="152">
        <v>4.2</v>
      </c>
      <c r="F161" s="152"/>
      <c r="G161" s="96"/>
      <c r="H161" s="9"/>
    </row>
    <row r="162" spans="1:8" x14ac:dyDescent="0.25">
      <c r="B162" s="94" t="s">
        <v>18</v>
      </c>
      <c r="C162" s="152">
        <v>3.3</v>
      </c>
      <c r="D162" s="152">
        <v>3.3</v>
      </c>
      <c r="E162" s="152">
        <v>4.0999999999999996</v>
      </c>
      <c r="F162" s="152"/>
      <c r="G162" s="96"/>
      <c r="H162" s="9"/>
    </row>
    <row r="163" spans="1:8" x14ac:dyDescent="0.25">
      <c r="B163" s="94" t="s">
        <v>19</v>
      </c>
      <c r="C163" s="152">
        <v>2.9</v>
      </c>
      <c r="D163" s="152">
        <v>4.3</v>
      </c>
      <c r="E163" s="152">
        <v>4.3</v>
      </c>
      <c r="F163" s="152"/>
      <c r="G163" s="96"/>
      <c r="H163" s="9"/>
    </row>
    <row r="164" spans="1:8" x14ac:dyDescent="0.25">
      <c r="B164" s="94" t="s">
        <v>20</v>
      </c>
      <c r="C164" s="152">
        <v>0.3</v>
      </c>
      <c r="D164" s="152">
        <v>5.2</v>
      </c>
      <c r="E164" s="152">
        <v>4.0999999999999996</v>
      </c>
      <c r="F164" s="152"/>
      <c r="G164" s="96"/>
      <c r="H164" s="9"/>
    </row>
    <row r="165" spans="1:8" x14ac:dyDescent="0.25">
      <c r="B165" s="94" t="s">
        <v>21</v>
      </c>
      <c r="C165" s="152">
        <v>0.2</v>
      </c>
      <c r="D165" s="152">
        <v>5.4</v>
      </c>
      <c r="E165" s="152">
        <v>4.2</v>
      </c>
      <c r="F165" s="152"/>
      <c r="G165" s="96"/>
      <c r="H165" s="9"/>
    </row>
    <row r="166" spans="1:8" x14ac:dyDescent="0.25">
      <c r="B166" s="94" t="s">
        <v>22</v>
      </c>
      <c r="C166" s="152">
        <v>0.2</v>
      </c>
      <c r="D166" s="152">
        <v>6</v>
      </c>
      <c r="E166" s="152">
        <v>4</v>
      </c>
      <c r="F166" s="152"/>
      <c r="G166" s="97"/>
      <c r="H166" s="9"/>
    </row>
    <row r="167" spans="1:8" x14ac:dyDescent="0.25">
      <c r="A167">
        <v>14</v>
      </c>
      <c r="B167" s="93" t="s">
        <v>23</v>
      </c>
      <c r="C167" s="93">
        <v>2015</v>
      </c>
      <c r="D167" s="93">
        <v>2016</v>
      </c>
      <c r="E167" s="93">
        <v>2017</v>
      </c>
      <c r="F167" s="93">
        <v>2018</v>
      </c>
      <c r="G167" s="93">
        <v>2019</v>
      </c>
      <c r="H167" s="9"/>
    </row>
    <row r="168" spans="1:8" x14ac:dyDescent="0.25">
      <c r="B168" s="94" t="s">
        <v>11</v>
      </c>
      <c r="C168" s="94">
        <v>49.476999999999997</v>
      </c>
      <c r="D168" s="94">
        <v>50.543999999999997</v>
      </c>
      <c r="E168" s="94">
        <v>51.43</v>
      </c>
      <c r="F168" s="94">
        <v>52.351999999999997</v>
      </c>
      <c r="G168" s="94">
        <v>56.485999999999997</v>
      </c>
      <c r="H168" s="9"/>
    </row>
    <row r="169" spans="1:8" x14ac:dyDescent="0.25">
      <c r="B169" s="94" t="s">
        <v>12</v>
      </c>
      <c r="C169" s="94">
        <v>50.317999999999998</v>
      </c>
      <c r="D169" s="94">
        <v>50.415999999999997</v>
      </c>
      <c r="E169" s="94">
        <v>51.613999999999997</v>
      </c>
      <c r="F169" s="94">
        <v>53.49</v>
      </c>
      <c r="G169" s="94">
        <v>56.34</v>
      </c>
      <c r="H169" s="9"/>
    </row>
    <row r="170" spans="1:8" x14ac:dyDescent="0.25">
      <c r="B170" s="94" t="s">
        <v>13</v>
      </c>
      <c r="C170" s="94">
        <v>50.360999999999997</v>
      </c>
      <c r="D170" s="94">
        <v>50.423999999999999</v>
      </c>
      <c r="E170" s="94">
        <v>51.442</v>
      </c>
      <c r="F170" s="94">
        <v>53.597000000000001</v>
      </c>
      <c r="G170" s="94">
        <v>56.38</v>
      </c>
      <c r="H170" s="9"/>
    </row>
    <row r="171" spans="1:8" x14ac:dyDescent="0.25">
      <c r="B171" s="94" t="s">
        <v>14</v>
      </c>
      <c r="C171" s="94">
        <v>50.326000000000001</v>
      </c>
      <c r="D171" s="94">
        <v>50.374000000000002</v>
      </c>
      <c r="E171" s="94">
        <v>51.438000000000002</v>
      </c>
      <c r="F171" s="94">
        <v>53.564999999999998</v>
      </c>
      <c r="G171" s="94">
        <v>56.372</v>
      </c>
      <c r="H171" s="9"/>
    </row>
    <row r="172" spans="1:8" x14ac:dyDescent="0.25">
      <c r="B172" s="94" t="s">
        <v>15</v>
      </c>
      <c r="C172" s="94">
        <v>50.469000000000001</v>
      </c>
      <c r="D172" s="94">
        <v>50.554000000000002</v>
      </c>
      <c r="E172" s="94">
        <v>51.802999999999997</v>
      </c>
      <c r="F172" s="94">
        <v>53.661999999999999</v>
      </c>
      <c r="G172" s="94">
        <v>56.607999999999997</v>
      </c>
      <c r="H172" s="9"/>
    </row>
    <row r="173" spans="1:8" x14ac:dyDescent="0.25">
      <c r="B173" s="94" t="s">
        <v>16</v>
      </c>
      <c r="C173" s="94">
        <v>50.372999999999998</v>
      </c>
      <c r="D173" s="94">
        <v>50.823</v>
      </c>
      <c r="E173" s="94">
        <v>52.143999999999998</v>
      </c>
      <c r="F173" s="94">
        <v>53.857999999999997</v>
      </c>
      <c r="G173" s="94">
        <v>56.695999999999998</v>
      </c>
      <c r="H173" s="9"/>
    </row>
    <row r="174" spans="1:8" x14ac:dyDescent="0.25">
      <c r="B174" s="94" t="s">
        <v>17</v>
      </c>
      <c r="C174" s="94">
        <v>49.402999999999999</v>
      </c>
      <c r="D174" s="94">
        <v>51.021000000000001</v>
      </c>
      <c r="E174" s="94">
        <v>52.408000000000001</v>
      </c>
      <c r="F174" s="94">
        <v>54.59</v>
      </c>
      <c r="G174" s="94"/>
      <c r="H174" s="9"/>
    </row>
    <row r="175" spans="1:8" x14ac:dyDescent="0.25">
      <c r="B175" s="94" t="s">
        <v>18</v>
      </c>
      <c r="C175" s="94">
        <v>49.32</v>
      </c>
      <c r="D175" s="94">
        <v>50.957000000000001</v>
      </c>
      <c r="E175" s="94">
        <v>52.615000000000002</v>
      </c>
      <c r="F175" s="94">
        <v>54.789000000000001</v>
      </c>
      <c r="G175" s="94"/>
      <c r="H175" s="9"/>
    </row>
    <row r="176" spans="1:8" x14ac:dyDescent="0.25">
      <c r="B176" s="94" t="s">
        <v>19</v>
      </c>
      <c r="C176" s="94">
        <v>49.231000000000002</v>
      </c>
      <c r="D176" s="94">
        <v>50.677</v>
      </c>
      <c r="E176" s="94">
        <v>52.871000000000002</v>
      </c>
      <c r="F176" s="94">
        <v>55.134999999999998</v>
      </c>
      <c r="G176" s="94"/>
      <c r="H176" s="9"/>
    </row>
    <row r="177" spans="1:14" x14ac:dyDescent="0.25">
      <c r="B177" s="94" t="s">
        <v>20</v>
      </c>
      <c r="C177" s="94">
        <v>50.485999999999997</v>
      </c>
      <c r="D177" s="94">
        <v>50.637</v>
      </c>
      <c r="E177" s="94">
        <v>53.255000000000003</v>
      </c>
      <c r="F177" s="94">
        <v>55.426000000000002</v>
      </c>
      <c r="G177" s="94"/>
      <c r="H177" s="9"/>
      <c r="I177" t="s">
        <v>106</v>
      </c>
    </row>
    <row r="178" spans="1:14" x14ac:dyDescent="0.25">
      <c r="B178" s="94" t="s">
        <v>21</v>
      </c>
      <c r="C178" s="94">
        <v>50.521999999999998</v>
      </c>
      <c r="D178" s="94">
        <v>50.625</v>
      </c>
      <c r="E178" s="94">
        <v>53.345999999999997</v>
      </c>
      <c r="F178" s="94">
        <v>55.612000000000002</v>
      </c>
      <c r="G178" s="94"/>
      <c r="H178" s="9"/>
    </row>
    <row r="179" spans="1:14" x14ac:dyDescent="0.25">
      <c r="B179" s="94" t="s">
        <v>22</v>
      </c>
      <c r="C179" s="94">
        <v>50.521000000000001</v>
      </c>
      <c r="D179" s="94">
        <v>50.616</v>
      </c>
      <c r="E179" s="94">
        <v>53.639000000000003</v>
      </c>
      <c r="F179" s="94">
        <v>55.789000000000001</v>
      </c>
      <c r="G179" s="94"/>
      <c r="H179" s="9"/>
    </row>
    <row r="180" spans="1:14" x14ac:dyDescent="0.25">
      <c r="A180">
        <v>15</v>
      </c>
      <c r="B180" s="136" t="s">
        <v>96</v>
      </c>
      <c r="C180" s="136">
        <v>2015</v>
      </c>
      <c r="D180" s="136">
        <v>2016</v>
      </c>
      <c r="E180" s="136">
        <v>2017</v>
      </c>
      <c r="F180" s="136">
        <v>2018</v>
      </c>
      <c r="G180" s="136">
        <v>2019</v>
      </c>
      <c r="H180" s="9"/>
      <c r="I180" s="136" t="s">
        <v>96</v>
      </c>
      <c r="J180" s="136">
        <v>2015</v>
      </c>
      <c r="K180" s="136">
        <v>2016</v>
      </c>
      <c r="L180" s="136">
        <v>2017</v>
      </c>
      <c r="M180" s="136">
        <v>2018</v>
      </c>
      <c r="N180" s="136">
        <v>2019</v>
      </c>
    </row>
    <row r="181" spans="1:14" x14ac:dyDescent="0.25">
      <c r="B181" s="137" t="s">
        <v>77</v>
      </c>
      <c r="C181" s="137">
        <v>9924</v>
      </c>
      <c r="D181" s="137">
        <v>10759</v>
      </c>
      <c r="E181" s="137">
        <v>11577</v>
      </c>
      <c r="F181" s="137">
        <v>13508</v>
      </c>
      <c r="G181" s="137">
        <v>14900</v>
      </c>
      <c r="H181" s="9"/>
      <c r="I181" s="137" t="s">
        <v>77</v>
      </c>
      <c r="J181" s="137">
        <v>9924</v>
      </c>
      <c r="K181" s="137">
        <v>10759</v>
      </c>
      <c r="L181" s="137">
        <v>11577</v>
      </c>
      <c r="M181" s="137">
        <v>13508</v>
      </c>
      <c r="N181" s="137">
        <v>14900</v>
      </c>
    </row>
    <row r="182" spans="1:14" x14ac:dyDescent="0.25">
      <c r="B182" s="137" t="s">
        <v>87</v>
      </c>
      <c r="C182" s="137">
        <v>10773</v>
      </c>
      <c r="D182" s="137">
        <v>10682</v>
      </c>
      <c r="E182" s="137">
        <v>11675</v>
      </c>
      <c r="F182" s="137">
        <v>12980</v>
      </c>
      <c r="G182" s="137">
        <v>14268</v>
      </c>
      <c r="H182" s="9"/>
      <c r="I182" s="137" t="s">
        <v>87</v>
      </c>
      <c r="J182" s="137">
        <v>10773</v>
      </c>
      <c r="K182" s="137">
        <v>10682</v>
      </c>
      <c r="L182" s="137">
        <v>11675</v>
      </c>
      <c r="M182" s="137">
        <v>12980</v>
      </c>
      <c r="N182" s="137">
        <v>14268</v>
      </c>
    </row>
    <row r="183" spans="1:14" x14ac:dyDescent="0.25">
      <c r="B183" s="137" t="s">
        <v>84</v>
      </c>
      <c r="C183" s="137">
        <v>5995</v>
      </c>
      <c r="D183" s="137">
        <v>5306</v>
      </c>
      <c r="E183" s="137">
        <v>5521</v>
      </c>
      <c r="F183" s="137">
        <v>5740</v>
      </c>
      <c r="G183" s="137">
        <v>5987</v>
      </c>
      <c r="H183" s="9"/>
      <c r="I183" s="137" t="s">
        <v>84</v>
      </c>
      <c r="J183" s="137">
        <v>5995</v>
      </c>
      <c r="K183" s="137">
        <v>5306</v>
      </c>
      <c r="L183" s="137">
        <v>5521</v>
      </c>
      <c r="M183" s="137">
        <v>5740</v>
      </c>
      <c r="N183" s="137">
        <v>5987</v>
      </c>
    </row>
    <row r="184" spans="1:14" x14ac:dyDescent="0.25">
      <c r="B184" s="112" t="s">
        <v>88</v>
      </c>
      <c r="C184" s="137">
        <v>3168</v>
      </c>
      <c r="D184" s="137">
        <v>3534</v>
      </c>
      <c r="E184" s="137">
        <v>5521</v>
      </c>
      <c r="F184" s="137">
        <v>5740</v>
      </c>
      <c r="G184" s="137">
        <v>5987</v>
      </c>
      <c r="H184" s="9"/>
      <c r="I184" s="112" t="s">
        <v>88</v>
      </c>
      <c r="J184" s="137">
        <v>3168</v>
      </c>
      <c r="K184" s="137">
        <v>3534</v>
      </c>
      <c r="L184" s="137">
        <v>5521</v>
      </c>
      <c r="M184" s="137">
        <v>5740</v>
      </c>
      <c r="N184" s="137">
        <v>5987</v>
      </c>
    </row>
    <row r="185" spans="1:14" x14ac:dyDescent="0.25">
      <c r="B185" s="112" t="s">
        <v>89</v>
      </c>
      <c r="C185" s="137">
        <v>2827</v>
      </c>
      <c r="D185" s="137">
        <v>1772</v>
      </c>
      <c r="E185" s="137"/>
      <c r="F185" s="137"/>
      <c r="G185" s="137"/>
      <c r="H185" s="9"/>
      <c r="I185" s="112" t="s">
        <v>89</v>
      </c>
      <c r="J185" s="137">
        <v>2827</v>
      </c>
      <c r="K185" s="137">
        <v>1772</v>
      </c>
      <c r="L185" s="137"/>
      <c r="M185" s="137"/>
      <c r="N185" s="137"/>
    </row>
    <row r="186" spans="1:14" x14ac:dyDescent="0.25">
      <c r="B186" s="137" t="s">
        <v>93</v>
      </c>
      <c r="C186" s="137">
        <v>3232</v>
      </c>
      <c r="D186" s="137">
        <v>3548</v>
      </c>
      <c r="E186" s="137">
        <v>3896</v>
      </c>
      <c r="F186" s="137">
        <v>4451</v>
      </c>
      <c r="G186" s="137">
        <v>4512</v>
      </c>
      <c r="H186" s="9"/>
      <c r="I186" s="137" t="s">
        <v>93</v>
      </c>
      <c r="J186" s="137">
        <v>3232</v>
      </c>
      <c r="K186" s="137">
        <v>3548</v>
      </c>
      <c r="L186" s="137">
        <v>3896</v>
      </c>
      <c r="M186" s="137">
        <v>4451</v>
      </c>
      <c r="N186" s="137">
        <v>4512</v>
      </c>
    </row>
    <row r="187" spans="1:14" x14ac:dyDescent="0.25">
      <c r="B187" s="137" t="s">
        <v>85</v>
      </c>
      <c r="C187" s="137">
        <v>2210</v>
      </c>
      <c r="D187" s="137">
        <v>2597</v>
      </c>
      <c r="E187" s="137">
        <v>2962</v>
      </c>
      <c r="F187" s="137">
        <v>3748</v>
      </c>
      <c r="G187" s="137">
        <v>4286</v>
      </c>
      <c r="H187" s="9"/>
      <c r="I187" s="137" t="s">
        <v>85</v>
      </c>
      <c r="J187" s="137">
        <v>2210</v>
      </c>
      <c r="K187" s="137">
        <v>2597</v>
      </c>
      <c r="L187" s="137">
        <v>2962</v>
      </c>
      <c r="M187" s="137">
        <v>3748</v>
      </c>
      <c r="N187" s="137">
        <v>4286</v>
      </c>
    </row>
    <row r="188" spans="1:14" x14ac:dyDescent="0.25">
      <c r="B188" s="137" t="s">
        <v>92</v>
      </c>
      <c r="C188" s="137">
        <v>3123</v>
      </c>
      <c r="D188" s="137">
        <v>3303</v>
      </c>
      <c r="E188" s="137">
        <v>3393</v>
      </c>
      <c r="F188" s="137">
        <v>3570</v>
      </c>
      <c r="G188" s="137">
        <v>3712</v>
      </c>
      <c r="H188" s="9"/>
      <c r="I188" s="137" t="s">
        <v>92</v>
      </c>
      <c r="J188" s="137">
        <v>3123</v>
      </c>
      <c r="K188" s="137">
        <v>3303</v>
      </c>
      <c r="L188" s="137">
        <v>3393</v>
      </c>
      <c r="M188" s="137">
        <v>3570</v>
      </c>
      <c r="N188" s="137">
        <v>3712</v>
      </c>
    </row>
    <row r="189" spans="1:14" x14ac:dyDescent="0.25">
      <c r="B189" s="137" t="s">
        <v>91</v>
      </c>
      <c r="C189" s="137">
        <v>2567</v>
      </c>
      <c r="D189" s="137">
        <v>2956</v>
      </c>
      <c r="E189" s="137">
        <v>3035</v>
      </c>
      <c r="F189" s="137">
        <v>3285</v>
      </c>
      <c r="G189" s="137">
        <v>3495</v>
      </c>
      <c r="H189" s="9"/>
      <c r="I189" s="137" t="s">
        <v>91</v>
      </c>
      <c r="J189" s="137">
        <v>2567</v>
      </c>
      <c r="K189" s="137">
        <v>2956</v>
      </c>
      <c r="L189" s="137">
        <v>3035</v>
      </c>
      <c r="M189" s="137">
        <v>3285</v>
      </c>
      <c r="N189" s="137">
        <v>3495</v>
      </c>
    </row>
    <row r="190" spans="1:14" x14ac:dyDescent="0.25">
      <c r="B190" s="137" t="s">
        <v>79</v>
      </c>
      <c r="C190" s="137">
        <v>7925</v>
      </c>
      <c r="D190" s="137">
        <v>6779</v>
      </c>
      <c r="E190" s="137">
        <v>5560</v>
      </c>
      <c r="F190" s="137">
        <v>3621</v>
      </c>
      <c r="G190" s="137">
        <v>2650</v>
      </c>
      <c r="H190" s="9"/>
      <c r="I190" s="137" t="s">
        <v>79</v>
      </c>
      <c r="J190" s="137">
        <v>7925</v>
      </c>
      <c r="K190" s="137">
        <v>6779</v>
      </c>
      <c r="L190" s="137">
        <v>5560</v>
      </c>
      <c r="M190" s="137">
        <v>3621</v>
      </c>
      <c r="N190" s="137">
        <v>2650</v>
      </c>
    </row>
    <row r="191" spans="1:14" x14ac:dyDescent="0.25">
      <c r="B191" s="137" t="s">
        <v>86</v>
      </c>
      <c r="C191" s="137">
        <v>1556</v>
      </c>
      <c r="D191" s="137">
        <v>1822</v>
      </c>
      <c r="E191" s="137">
        <v>1803</v>
      </c>
      <c r="F191" s="137">
        <v>1710</v>
      </c>
      <c r="G191" s="137">
        <v>1657</v>
      </c>
      <c r="H191" s="9"/>
      <c r="I191" s="137" t="s">
        <v>86</v>
      </c>
      <c r="J191" s="137">
        <v>1556</v>
      </c>
      <c r="K191" s="137">
        <v>1822</v>
      </c>
      <c r="L191" s="137">
        <v>1803</v>
      </c>
      <c r="M191" s="137">
        <v>1710</v>
      </c>
      <c r="N191" s="137">
        <v>1657</v>
      </c>
    </row>
    <row r="192" spans="1:14" x14ac:dyDescent="0.25">
      <c r="B192" s="137" t="s">
        <v>90</v>
      </c>
      <c r="C192" s="137">
        <v>1173</v>
      </c>
      <c r="D192" s="137">
        <v>1325</v>
      </c>
      <c r="E192" s="137">
        <v>1389</v>
      </c>
      <c r="F192" s="137">
        <v>1245</v>
      </c>
      <c r="G192" s="137">
        <v>1229</v>
      </c>
      <c r="H192" s="9"/>
      <c r="I192" s="137" t="s">
        <v>90</v>
      </c>
      <c r="J192" s="137">
        <v>1173</v>
      </c>
      <c r="K192" s="137">
        <v>1325</v>
      </c>
      <c r="L192" s="137">
        <v>1389</v>
      </c>
      <c r="M192" s="137">
        <v>1245</v>
      </c>
      <c r="N192" s="137">
        <v>1229</v>
      </c>
    </row>
    <row r="193" spans="2:14" x14ac:dyDescent="0.25">
      <c r="B193" s="137" t="s">
        <v>165</v>
      </c>
      <c r="C193" s="137">
        <v>1895</v>
      </c>
      <c r="D193" s="137">
        <v>1746</v>
      </c>
      <c r="E193" s="137">
        <v>1333</v>
      </c>
      <c r="F193" s="137"/>
      <c r="G193" s="137"/>
      <c r="I193" s="137" t="s">
        <v>97</v>
      </c>
      <c r="J193" s="137">
        <v>1895</v>
      </c>
      <c r="K193" s="137">
        <v>1746</v>
      </c>
      <c r="L193" s="137">
        <v>1333</v>
      </c>
      <c r="M193" s="137"/>
      <c r="N193" s="137"/>
    </row>
    <row r="194" spans="2:14" x14ac:dyDescent="0.25">
      <c r="B194" s="137" t="s">
        <v>51</v>
      </c>
      <c r="C194" s="137">
        <v>50373</v>
      </c>
      <c r="D194" s="137">
        <v>50823</v>
      </c>
      <c r="E194" s="137">
        <v>52144</v>
      </c>
      <c r="F194" s="137">
        <v>53858</v>
      </c>
      <c r="G194" s="137">
        <v>56696</v>
      </c>
      <c r="I194" s="137" t="s">
        <v>51</v>
      </c>
      <c r="J194" s="137">
        <v>50373</v>
      </c>
      <c r="K194" s="137">
        <v>50823</v>
      </c>
      <c r="L194" s="137">
        <v>52144</v>
      </c>
      <c r="M194" s="137">
        <v>53858</v>
      </c>
      <c r="N194" s="137">
        <v>56696</v>
      </c>
    </row>
  </sheetData>
  <sortState ref="I181:N193">
    <sortCondition descending="1" ref="N181:N193"/>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5" max="16383" man="1"/>
  </rowBreaks>
  <colBreaks count="1" manualBreakCount="1">
    <brk id="7" max="1048575" man="1"/>
  </colBreaks>
  <drawing r:id="rId2"/>
  <legacyDrawing r:id="rId3"/>
  <controls>
    <mc:AlternateContent xmlns:mc="http://schemas.openxmlformats.org/markup-compatibility/2006">
      <mc:Choice Requires="x14">
        <control shapeId="1033" r:id="rId4" name="Control 9">
          <controlPr defaultSize="0" r:id="rId5">
            <anchor moveWithCells="1">
              <from>
                <xdr:col>1</xdr:col>
                <xdr:colOff>361950</xdr:colOff>
                <xdr:row>5</xdr:row>
                <xdr:rowOff>0</xdr:rowOff>
              </from>
              <to>
                <xdr:col>1</xdr:col>
                <xdr:colOff>1276350</xdr:colOff>
                <xdr:row>6</xdr:row>
                <xdr:rowOff>38100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r:id="rId7">
            <anchor moveWithCells="1">
              <from>
                <xdr:col>1</xdr:col>
                <xdr:colOff>361950</xdr:colOff>
                <xdr:row>6</xdr:row>
                <xdr:rowOff>0</xdr:rowOff>
              </from>
              <to>
                <xdr:col>1</xdr:col>
                <xdr:colOff>1276350</xdr:colOff>
                <xdr:row>7</xdr:row>
                <xdr:rowOff>38100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r:id="rId9">
            <anchor moveWithCells="1">
              <from>
                <xdr:col>2</xdr:col>
                <xdr:colOff>0</xdr:colOff>
                <xdr:row>6</xdr:row>
                <xdr:rowOff>0</xdr:rowOff>
              </from>
              <to>
                <xdr:col>3</xdr:col>
                <xdr:colOff>190500</xdr:colOff>
                <xdr:row>7</xdr:row>
                <xdr:rowOff>38100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r:id="rId11">
            <anchor moveWithCells="1">
              <from>
                <xdr:col>3</xdr:col>
                <xdr:colOff>0</xdr:colOff>
                <xdr:row>7</xdr:row>
                <xdr:rowOff>0</xdr:rowOff>
              </from>
              <to>
                <xdr:col>3</xdr:col>
                <xdr:colOff>1209675</xdr:colOff>
                <xdr:row>7</xdr:row>
                <xdr:rowOff>228600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r:id="rId15">
            <anchor moveWithCells="1">
              <from>
                <xdr:col>5</xdr:col>
                <xdr:colOff>847725</xdr:colOff>
                <xdr:row>7</xdr:row>
                <xdr:rowOff>0</xdr:rowOff>
              </from>
              <to>
                <xdr:col>6</xdr:col>
                <xdr:colOff>485775</xdr:colOff>
                <xdr:row>7</xdr:row>
                <xdr:rowOff>323850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r:id="rId17">
            <anchor moveWithCells="1">
              <from>
                <xdr:col>8</xdr:col>
                <xdr:colOff>2428875</xdr:colOff>
                <xdr:row>5</xdr:row>
                <xdr:rowOff>0</xdr:rowOff>
              </from>
              <to>
                <xdr:col>10</xdr:col>
                <xdr:colOff>552450</xdr:colOff>
                <xdr:row>6</xdr:row>
                <xdr:rowOff>38100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r:id="rId19">
            <anchor moveWithCells="1">
              <from>
                <xdr:col>8</xdr:col>
                <xdr:colOff>2428875</xdr:colOff>
                <xdr:row>5</xdr:row>
                <xdr:rowOff>0</xdr:rowOff>
              </from>
              <to>
                <xdr:col>10</xdr:col>
                <xdr:colOff>123825</xdr:colOff>
                <xdr:row>6</xdr:row>
                <xdr:rowOff>38100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r:id="rId21">
            <anchor moveWithCells="1">
              <from>
                <xdr:col>8</xdr:col>
                <xdr:colOff>2428875</xdr:colOff>
                <xdr:row>5</xdr:row>
                <xdr:rowOff>0</xdr:rowOff>
              </from>
              <to>
                <xdr:col>9</xdr:col>
                <xdr:colOff>561975</xdr:colOff>
                <xdr:row>6</xdr:row>
                <xdr:rowOff>133350</xdr:rowOff>
              </to>
            </anchor>
          </controlPr>
        </control>
      </mc:Choice>
      <mc:Fallback>
        <control shapeId="1047" r:id="rId20" name="Control 2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A15" sqref="A15:C16"/>
    </sheetView>
  </sheetViews>
  <sheetFormatPr defaultRowHeight="15" x14ac:dyDescent="0.25"/>
  <cols>
    <col min="1" max="1" width="8.85546875" customWidth="1"/>
    <col min="2" max="2" width="6.85546875" customWidth="1"/>
    <col min="3" max="3" width="30.140625" customWidth="1"/>
  </cols>
  <sheetData>
    <row r="1" spans="1:3" x14ac:dyDescent="0.25">
      <c r="A1" s="19" t="s">
        <v>151</v>
      </c>
    </row>
    <row r="2" spans="1:3" x14ac:dyDescent="0.25">
      <c r="A2" s="14">
        <v>43617</v>
      </c>
    </row>
    <row r="3" spans="1:3" x14ac:dyDescent="0.25">
      <c r="A3" s="19" t="s">
        <v>152</v>
      </c>
    </row>
    <row r="4" spans="1:3" x14ac:dyDescent="0.25">
      <c r="A4" s="19">
        <v>21</v>
      </c>
    </row>
    <row r="5" spans="1:3" x14ac:dyDescent="0.25">
      <c r="A5" s="158" t="s">
        <v>153</v>
      </c>
    </row>
    <row r="6" spans="1:3" x14ac:dyDescent="0.25">
      <c r="A6" s="19">
        <f>Table1!F16</f>
        <v>2.4</v>
      </c>
    </row>
    <row r="7" spans="1:3" x14ac:dyDescent="0.25">
      <c r="A7" s="159" t="s">
        <v>154</v>
      </c>
    </row>
    <row r="8" spans="1:3" x14ac:dyDescent="0.25">
      <c r="A8" t="str">
        <f>TEXT(Report_Date[Report Date],"mmmm yyyy")</f>
        <v>June 2019</v>
      </c>
    </row>
    <row r="9" spans="1:3" x14ac:dyDescent="0.25">
      <c r="A9" s="159" t="s">
        <v>155</v>
      </c>
    </row>
    <row r="10" spans="1:3" x14ac:dyDescent="0.25">
      <c r="A10" t="str">
        <f>TEXT(EDATE(Report_Date[Report Date], -12),"mmmm yyyy")</f>
        <v>June 2018</v>
      </c>
    </row>
    <row r="11" spans="1:3" x14ac:dyDescent="0.25">
      <c r="A11" s="159" t="s">
        <v>156</v>
      </c>
    </row>
    <row r="12" spans="1:3" x14ac:dyDescent="0.25">
      <c r="A12" t="str">
        <f>TEXT(Report_Date[Report Date],"mmmm")</f>
        <v>June</v>
      </c>
    </row>
    <row r="13" spans="1:3" x14ac:dyDescent="0.25">
      <c r="A13" s="159" t="s">
        <v>157</v>
      </c>
    </row>
    <row r="14" spans="1:3" x14ac:dyDescent="0.25">
      <c r="A14" s="160">
        <f>Table4!F7</f>
        <v>449775</v>
      </c>
    </row>
    <row r="15" spans="1:3" x14ac:dyDescent="0.25">
      <c r="A15" s="19" t="s">
        <v>10</v>
      </c>
      <c r="B15" s="19" t="s">
        <v>24</v>
      </c>
      <c r="C15" s="19" t="s">
        <v>158</v>
      </c>
    </row>
    <row r="16" spans="1:3" x14ac:dyDescent="0.25">
      <c r="A16" s="19">
        <v>6</v>
      </c>
      <c r="B16" s="19">
        <v>2002</v>
      </c>
      <c r="C16" s="160">
        <v>472404</v>
      </c>
    </row>
    <row r="17" spans="1:1" x14ac:dyDescent="0.25">
      <c r="A17" s="159" t="s">
        <v>159</v>
      </c>
    </row>
    <row r="18" spans="1:1" x14ac:dyDescent="0.25">
      <c r="A18" t="str">
        <f>TEXT(DATE(Query2[Year],Query2[Month],1),"mmmm yyyy")</f>
        <v>June 2002</v>
      </c>
    </row>
    <row r="19" spans="1:1" x14ac:dyDescent="0.25">
      <c r="A19" s="159" t="s">
        <v>160</v>
      </c>
    </row>
  </sheetData>
  <pageMargins left="0.7" right="0.7" top="0.75" bottom="0.75" header="0.3" footer="0.3"/>
  <pageSetup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R360"/>
  <sheetViews>
    <sheetView topLeftCell="A16" workbookViewId="0">
      <selection activeCell="L40" sqref="L40"/>
    </sheetView>
  </sheetViews>
  <sheetFormatPr defaultColWidth="9.140625" defaultRowHeight="15" x14ac:dyDescent="0.25"/>
  <cols>
    <col min="1" max="1" width="10.140625" style="62" customWidth="1"/>
    <col min="2" max="13" width="11.140625" style="34" bestFit="1" customWidth="1"/>
    <col min="14" max="38" width="9.140625" style="34"/>
    <col min="39" max="39" width="13.85546875" style="82" customWidth="1"/>
    <col min="40" max="40" width="15.28515625" style="34" bestFit="1" customWidth="1"/>
    <col min="41" max="41" width="8.28515625" style="34" customWidth="1"/>
    <col min="42" max="47" width="7.28515625" style="34" customWidth="1"/>
    <col min="48" max="48" width="10" style="34" customWidth="1"/>
    <col min="49" max="49" width="7.5703125" style="34" customWidth="1"/>
    <col min="50" max="50" width="9.5703125" style="34" customWidth="1"/>
    <col min="51" max="51" width="9.42578125" style="34" customWidth="1"/>
    <col min="52" max="53" width="10.7109375" style="34" customWidth="1"/>
    <col min="54" max="68" width="4.85546875" style="34" customWidth="1"/>
    <col min="69" max="69" width="6.7109375" style="34" customWidth="1"/>
    <col min="70" max="70" width="10.7109375" style="34" bestFit="1" customWidth="1"/>
    <col min="71" max="16384" width="9.140625" style="34"/>
  </cols>
  <sheetData>
    <row r="1" spans="1:70" x14ac:dyDescent="0.25">
      <c r="A1" s="171" t="s">
        <v>138</v>
      </c>
      <c r="B1" s="171"/>
      <c r="C1" s="171"/>
      <c r="D1" s="171"/>
      <c r="E1" s="171"/>
      <c r="F1" s="171"/>
      <c r="G1" s="171"/>
      <c r="H1" s="171"/>
      <c r="I1" s="171"/>
      <c r="J1" s="171"/>
      <c r="K1" s="171"/>
      <c r="L1" s="171"/>
      <c r="M1" s="171"/>
    </row>
    <row r="3" spans="1:70" s="62" customFormat="1" x14ac:dyDescent="0.25">
      <c r="A3" s="200"/>
      <c r="B3" s="163" t="s">
        <v>11</v>
      </c>
      <c r="C3" s="163" t="s">
        <v>12</v>
      </c>
      <c r="D3" s="163" t="s">
        <v>13</v>
      </c>
      <c r="E3" s="163" t="s">
        <v>14</v>
      </c>
      <c r="F3" s="163" t="s">
        <v>15</v>
      </c>
      <c r="G3" s="163" t="s">
        <v>16</v>
      </c>
      <c r="H3" s="163" t="s">
        <v>17</v>
      </c>
      <c r="I3" s="163" t="s">
        <v>18</v>
      </c>
      <c r="J3" s="163" t="s">
        <v>19</v>
      </c>
      <c r="K3" s="163" t="s">
        <v>20</v>
      </c>
      <c r="L3" s="163" t="s">
        <v>21</v>
      </c>
      <c r="M3" s="163" t="s">
        <v>22</v>
      </c>
      <c r="AM3" s="145" t="s">
        <v>99</v>
      </c>
      <c r="AN3" s="145" t="s">
        <v>68</v>
      </c>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1:70" x14ac:dyDescent="0.25">
      <c r="A4" s="62">
        <v>1990</v>
      </c>
      <c r="B4" s="90">
        <v>444942</v>
      </c>
      <c r="C4" s="90">
        <v>446649</v>
      </c>
      <c r="D4" s="90">
        <v>449953</v>
      </c>
      <c r="E4" s="90">
        <v>452719</v>
      </c>
      <c r="F4" s="90">
        <v>457763</v>
      </c>
      <c r="G4" s="90">
        <v>460876</v>
      </c>
      <c r="H4" s="90">
        <v>465774</v>
      </c>
      <c r="I4" s="90">
        <v>465924</v>
      </c>
      <c r="J4" s="90">
        <v>466040</v>
      </c>
      <c r="K4" s="90">
        <v>461204</v>
      </c>
      <c r="L4" s="90">
        <v>463274</v>
      </c>
      <c r="M4" s="90">
        <v>464102</v>
      </c>
      <c r="AM4" s="17" t="s">
        <v>70</v>
      </c>
      <c r="AN4" s="9" t="s">
        <v>11</v>
      </c>
      <c r="AO4" s="9" t="s">
        <v>12</v>
      </c>
      <c r="AP4" s="9" t="s">
        <v>13</v>
      </c>
      <c r="AQ4" s="9" t="s">
        <v>14</v>
      </c>
      <c r="AR4" s="9" t="s">
        <v>15</v>
      </c>
      <c r="AS4" s="9" t="s">
        <v>16</v>
      </c>
      <c r="AT4" s="9" t="s">
        <v>17</v>
      </c>
      <c r="AU4" s="9" t="s">
        <v>18</v>
      </c>
      <c r="AV4" s="9" t="s">
        <v>19</v>
      </c>
      <c r="AW4" s="9" t="s">
        <v>20</v>
      </c>
      <c r="AX4" s="9" t="s">
        <v>21</v>
      </c>
      <c r="AY4" s="9" t="s">
        <v>22</v>
      </c>
      <c r="AZ4" s="9" t="s">
        <v>69</v>
      </c>
      <c r="BA4"/>
      <c r="BB4"/>
      <c r="BC4"/>
      <c r="BD4"/>
      <c r="BE4"/>
      <c r="BF4"/>
      <c r="BG4"/>
      <c r="BH4"/>
      <c r="BI4"/>
      <c r="BJ4"/>
      <c r="BK4"/>
      <c r="BL4"/>
      <c r="BM4"/>
      <c r="BN4"/>
      <c r="BO4"/>
      <c r="BP4"/>
      <c r="BQ4"/>
      <c r="BR4"/>
    </row>
    <row r="5" spans="1:70" x14ac:dyDescent="0.25">
      <c r="A5" s="62">
        <v>1991</v>
      </c>
      <c r="B5" s="90">
        <v>442631</v>
      </c>
      <c r="C5" s="90">
        <v>440552</v>
      </c>
      <c r="D5" s="90">
        <v>438503</v>
      </c>
      <c r="E5" s="90">
        <v>442299</v>
      </c>
      <c r="F5" s="90">
        <v>443601</v>
      </c>
      <c r="G5" s="90">
        <v>447943</v>
      </c>
      <c r="H5" s="90">
        <v>450740</v>
      </c>
      <c r="I5" s="90">
        <v>449196</v>
      </c>
      <c r="J5" s="90">
        <v>445822</v>
      </c>
      <c r="K5" s="90">
        <v>429673</v>
      </c>
      <c r="L5" s="90">
        <v>437262</v>
      </c>
      <c r="M5" s="90">
        <v>440400</v>
      </c>
      <c r="AM5" s="18">
        <v>1990</v>
      </c>
      <c r="AN5" s="144">
        <v>444942</v>
      </c>
      <c r="AO5" s="144">
        <v>446649</v>
      </c>
      <c r="AP5" s="144">
        <v>449953</v>
      </c>
      <c r="AQ5" s="144">
        <v>452719</v>
      </c>
      <c r="AR5" s="144">
        <v>457763</v>
      </c>
      <c r="AS5" s="144">
        <v>460876</v>
      </c>
      <c r="AT5" s="144">
        <v>465774</v>
      </c>
      <c r="AU5" s="144">
        <v>465924</v>
      </c>
      <c r="AV5" s="144">
        <v>466040</v>
      </c>
      <c r="AW5" s="144">
        <v>461204</v>
      </c>
      <c r="AX5" s="144">
        <v>463274</v>
      </c>
      <c r="AY5" s="144">
        <v>464102</v>
      </c>
      <c r="AZ5" s="144">
        <v>5499220</v>
      </c>
      <c r="BA5"/>
      <c r="BB5"/>
      <c r="BC5"/>
      <c r="BD5"/>
      <c r="BE5"/>
      <c r="BF5"/>
      <c r="BG5"/>
      <c r="BH5"/>
      <c r="BI5"/>
      <c r="BJ5"/>
      <c r="BK5"/>
      <c r="BL5"/>
      <c r="BM5"/>
      <c r="BN5"/>
      <c r="BO5"/>
      <c r="BP5"/>
      <c r="BQ5"/>
      <c r="BR5"/>
    </row>
    <row r="6" spans="1:70" x14ac:dyDescent="0.25">
      <c r="A6" s="62">
        <v>1992</v>
      </c>
      <c r="B6" s="90">
        <v>441092</v>
      </c>
      <c r="C6" s="90">
        <v>442854</v>
      </c>
      <c r="D6" s="90">
        <v>444758</v>
      </c>
      <c r="E6" s="90">
        <v>448494</v>
      </c>
      <c r="F6" s="90">
        <v>450184</v>
      </c>
      <c r="G6" s="90">
        <v>451298</v>
      </c>
      <c r="H6" s="90">
        <v>453433</v>
      </c>
      <c r="I6" s="90">
        <v>453395</v>
      </c>
      <c r="J6" s="90">
        <v>449461</v>
      </c>
      <c r="K6" s="90">
        <v>446097</v>
      </c>
      <c r="L6" s="90">
        <v>444444</v>
      </c>
      <c r="M6" s="90">
        <v>441013</v>
      </c>
      <c r="AM6" s="18">
        <v>1991</v>
      </c>
      <c r="AN6" s="144">
        <v>442631</v>
      </c>
      <c r="AO6" s="144">
        <v>440552</v>
      </c>
      <c r="AP6" s="144">
        <v>438503</v>
      </c>
      <c r="AQ6" s="144">
        <v>442299</v>
      </c>
      <c r="AR6" s="144">
        <v>443601</v>
      </c>
      <c r="AS6" s="144">
        <v>447943</v>
      </c>
      <c r="AT6" s="144">
        <v>450740</v>
      </c>
      <c r="AU6" s="144">
        <v>449196</v>
      </c>
      <c r="AV6" s="144">
        <v>445822</v>
      </c>
      <c r="AW6" s="144">
        <v>429673</v>
      </c>
      <c r="AX6" s="144">
        <v>437262</v>
      </c>
      <c r="AY6" s="144">
        <v>440400</v>
      </c>
      <c r="AZ6" s="144">
        <v>5308622</v>
      </c>
      <c r="BA6"/>
      <c r="BB6"/>
      <c r="BC6"/>
      <c r="BD6"/>
      <c r="BE6"/>
      <c r="BF6"/>
      <c r="BG6"/>
      <c r="BH6"/>
      <c r="BI6"/>
      <c r="BJ6"/>
      <c r="BK6"/>
      <c r="BL6"/>
      <c r="BM6"/>
      <c r="BN6"/>
      <c r="BO6"/>
      <c r="BP6"/>
      <c r="BQ6"/>
      <c r="BR6"/>
    </row>
    <row r="7" spans="1:70" x14ac:dyDescent="0.25">
      <c r="A7" s="62">
        <v>1993</v>
      </c>
      <c r="B7" s="90">
        <v>440974</v>
      </c>
      <c r="C7" s="90">
        <v>439838</v>
      </c>
      <c r="D7" s="90">
        <v>440145</v>
      </c>
      <c r="E7" s="90">
        <v>439506</v>
      </c>
      <c r="F7" s="90">
        <v>443295</v>
      </c>
      <c r="G7" s="90">
        <v>445770</v>
      </c>
      <c r="H7" s="90">
        <v>446362</v>
      </c>
      <c r="I7" s="90">
        <v>446146</v>
      </c>
      <c r="J7" s="90">
        <v>442253</v>
      </c>
      <c r="K7" s="90">
        <v>439873</v>
      </c>
      <c r="L7" s="90">
        <v>438895</v>
      </c>
      <c r="M7" s="90">
        <v>437961</v>
      </c>
      <c r="AM7" s="18">
        <v>1992</v>
      </c>
      <c r="AN7" s="144">
        <v>441092</v>
      </c>
      <c r="AO7" s="144">
        <v>442854</v>
      </c>
      <c r="AP7" s="144">
        <v>444758</v>
      </c>
      <c r="AQ7" s="144">
        <v>448494</v>
      </c>
      <c r="AR7" s="144">
        <v>450184</v>
      </c>
      <c r="AS7" s="144">
        <v>451298</v>
      </c>
      <c r="AT7" s="144">
        <v>453433</v>
      </c>
      <c r="AU7" s="144">
        <v>453395</v>
      </c>
      <c r="AV7" s="144">
        <v>449461</v>
      </c>
      <c r="AW7" s="144">
        <v>446097</v>
      </c>
      <c r="AX7" s="144">
        <v>444444</v>
      </c>
      <c r="AY7" s="144">
        <v>441013</v>
      </c>
      <c r="AZ7" s="144">
        <v>5366523</v>
      </c>
      <c r="BA7"/>
      <c r="BB7"/>
      <c r="BC7"/>
      <c r="BD7"/>
      <c r="BE7"/>
      <c r="BF7"/>
      <c r="BG7"/>
      <c r="BH7"/>
      <c r="BI7"/>
      <c r="BJ7"/>
      <c r="BK7"/>
      <c r="BL7"/>
      <c r="BM7"/>
      <c r="BN7"/>
      <c r="BO7"/>
      <c r="BP7"/>
      <c r="BQ7"/>
      <c r="BR7"/>
    </row>
    <row r="8" spans="1:70" x14ac:dyDescent="0.25">
      <c r="A8" s="62">
        <v>1994</v>
      </c>
      <c r="B8" s="90">
        <v>437497</v>
      </c>
      <c r="C8" s="90">
        <v>434257</v>
      </c>
      <c r="D8" s="90">
        <v>433680</v>
      </c>
      <c r="E8" s="90">
        <v>435904</v>
      </c>
      <c r="F8" s="90">
        <v>433210</v>
      </c>
      <c r="G8" s="90">
        <v>433354</v>
      </c>
      <c r="H8" s="90">
        <v>439224</v>
      </c>
      <c r="I8" s="90">
        <v>432599</v>
      </c>
      <c r="J8" s="90">
        <v>426787</v>
      </c>
      <c r="K8" s="90">
        <v>425387</v>
      </c>
      <c r="L8" s="90">
        <v>431935</v>
      </c>
      <c r="M8" s="90">
        <v>423285</v>
      </c>
      <c r="AM8" s="18">
        <v>1993</v>
      </c>
      <c r="AN8" s="144">
        <v>440974</v>
      </c>
      <c r="AO8" s="144">
        <v>439838</v>
      </c>
      <c r="AP8" s="144">
        <v>440145</v>
      </c>
      <c r="AQ8" s="144">
        <v>439506</v>
      </c>
      <c r="AR8" s="144">
        <v>443295</v>
      </c>
      <c r="AS8" s="144">
        <v>445770</v>
      </c>
      <c r="AT8" s="144">
        <v>446362</v>
      </c>
      <c r="AU8" s="144">
        <v>446146</v>
      </c>
      <c r="AV8" s="144">
        <v>442253</v>
      </c>
      <c r="AW8" s="144">
        <v>439873</v>
      </c>
      <c r="AX8" s="144">
        <v>438895</v>
      </c>
      <c r="AY8" s="144">
        <v>437961</v>
      </c>
      <c r="AZ8" s="144">
        <v>5301018</v>
      </c>
      <c r="BA8"/>
      <c r="BB8"/>
      <c r="BC8"/>
      <c r="BD8"/>
      <c r="BE8"/>
      <c r="BF8"/>
      <c r="BG8"/>
      <c r="BH8"/>
      <c r="BI8"/>
      <c r="BJ8"/>
      <c r="BK8"/>
      <c r="BL8"/>
      <c r="BM8"/>
      <c r="BN8"/>
      <c r="BO8"/>
      <c r="BP8"/>
      <c r="BQ8"/>
      <c r="BR8"/>
    </row>
    <row r="9" spans="1:70" x14ac:dyDescent="0.25">
      <c r="A9" s="62">
        <v>1995</v>
      </c>
      <c r="B9" s="90">
        <v>427201</v>
      </c>
      <c r="C9" s="90">
        <v>428280</v>
      </c>
      <c r="D9" s="90">
        <v>428601</v>
      </c>
      <c r="E9" s="90">
        <v>425008</v>
      </c>
      <c r="F9" s="90">
        <v>425260</v>
      </c>
      <c r="G9" s="90">
        <v>429036</v>
      </c>
      <c r="H9" s="90">
        <v>430971</v>
      </c>
      <c r="I9" s="90">
        <v>432279</v>
      </c>
      <c r="J9" s="90">
        <v>430526</v>
      </c>
      <c r="K9" s="90">
        <v>430491</v>
      </c>
      <c r="L9" s="90">
        <v>432550</v>
      </c>
      <c r="M9" s="90">
        <v>433827</v>
      </c>
      <c r="AM9" s="18">
        <v>1994</v>
      </c>
      <c r="AN9" s="144">
        <v>437497</v>
      </c>
      <c r="AO9" s="144">
        <v>434257</v>
      </c>
      <c r="AP9" s="144">
        <v>433680</v>
      </c>
      <c r="AQ9" s="144">
        <v>435904</v>
      </c>
      <c r="AR9" s="144">
        <v>433210</v>
      </c>
      <c r="AS9" s="144">
        <v>433354</v>
      </c>
      <c r="AT9" s="144">
        <v>439224</v>
      </c>
      <c r="AU9" s="144">
        <v>432599</v>
      </c>
      <c r="AV9" s="144">
        <v>426787</v>
      </c>
      <c r="AW9" s="144">
        <v>425387</v>
      </c>
      <c r="AX9" s="144">
        <v>431935</v>
      </c>
      <c r="AY9" s="144">
        <v>423285</v>
      </c>
      <c r="AZ9" s="144">
        <v>5187119</v>
      </c>
      <c r="BA9"/>
      <c r="BB9"/>
      <c r="BC9"/>
      <c r="BD9"/>
      <c r="BE9"/>
      <c r="BF9"/>
      <c r="BG9"/>
      <c r="BH9"/>
      <c r="BI9"/>
      <c r="BJ9"/>
      <c r="BK9"/>
      <c r="BL9"/>
      <c r="BM9"/>
      <c r="BN9"/>
      <c r="BO9"/>
      <c r="BP9"/>
      <c r="BQ9"/>
      <c r="BR9"/>
    </row>
    <row r="10" spans="1:70" x14ac:dyDescent="0.25">
      <c r="A10" s="62">
        <v>1996</v>
      </c>
      <c r="B10" s="90">
        <v>435941</v>
      </c>
      <c r="C10" s="90">
        <v>435178</v>
      </c>
      <c r="D10" s="90">
        <v>436153</v>
      </c>
      <c r="E10" s="90">
        <v>436458</v>
      </c>
      <c r="F10" s="90">
        <v>441722</v>
      </c>
      <c r="G10" s="90">
        <v>441252</v>
      </c>
      <c r="H10" s="90">
        <v>437205</v>
      </c>
      <c r="I10" s="90">
        <v>438343</v>
      </c>
      <c r="J10" s="90">
        <v>440622</v>
      </c>
      <c r="K10" s="90">
        <v>440852</v>
      </c>
      <c r="L10" s="90">
        <v>442076</v>
      </c>
      <c r="M10" s="90">
        <v>446367</v>
      </c>
      <c r="AM10" s="18">
        <v>1995</v>
      </c>
      <c r="AN10" s="144">
        <v>427201</v>
      </c>
      <c r="AO10" s="144">
        <v>428280</v>
      </c>
      <c r="AP10" s="144">
        <v>428601</v>
      </c>
      <c r="AQ10" s="144">
        <v>425008</v>
      </c>
      <c r="AR10" s="144">
        <v>425260</v>
      </c>
      <c r="AS10" s="144">
        <v>429036</v>
      </c>
      <c r="AT10" s="144">
        <v>430971</v>
      </c>
      <c r="AU10" s="144">
        <v>432279</v>
      </c>
      <c r="AV10" s="144">
        <v>430526</v>
      </c>
      <c r="AW10" s="144">
        <v>430491</v>
      </c>
      <c r="AX10" s="144">
        <v>432550</v>
      </c>
      <c r="AY10" s="144">
        <v>433827</v>
      </c>
      <c r="AZ10" s="144">
        <v>5154030</v>
      </c>
      <c r="BA10"/>
      <c r="BB10"/>
      <c r="BC10"/>
      <c r="BD10"/>
      <c r="BE10"/>
      <c r="BF10"/>
      <c r="BG10"/>
      <c r="BH10"/>
      <c r="BI10"/>
      <c r="BJ10"/>
      <c r="BK10"/>
      <c r="BL10"/>
      <c r="BM10"/>
      <c r="BN10"/>
      <c r="BO10"/>
      <c r="BP10"/>
      <c r="BQ10"/>
      <c r="BR10"/>
    </row>
    <row r="11" spans="1:70" x14ac:dyDescent="0.25">
      <c r="A11" s="62">
        <v>1997</v>
      </c>
      <c r="B11" s="90">
        <v>445713</v>
      </c>
      <c r="C11" s="90">
        <v>446123</v>
      </c>
      <c r="D11" s="90">
        <v>447469</v>
      </c>
      <c r="E11" s="90">
        <v>448788</v>
      </c>
      <c r="F11" s="90">
        <v>449869</v>
      </c>
      <c r="G11" s="90">
        <v>452606</v>
      </c>
      <c r="H11" s="90">
        <v>455454</v>
      </c>
      <c r="I11" s="90">
        <v>455939</v>
      </c>
      <c r="J11" s="90">
        <v>454767</v>
      </c>
      <c r="K11" s="90">
        <v>454783</v>
      </c>
      <c r="L11" s="90">
        <v>456119</v>
      </c>
      <c r="M11" s="90">
        <v>455488</v>
      </c>
      <c r="AM11" s="18">
        <v>1996</v>
      </c>
      <c r="AN11" s="144">
        <v>435941</v>
      </c>
      <c r="AO11" s="144">
        <v>435178</v>
      </c>
      <c r="AP11" s="144">
        <v>436153</v>
      </c>
      <c r="AQ11" s="144">
        <v>436458</v>
      </c>
      <c r="AR11" s="144">
        <v>441722</v>
      </c>
      <c r="AS11" s="144">
        <v>441252</v>
      </c>
      <c r="AT11" s="144">
        <v>437205</v>
      </c>
      <c r="AU11" s="144">
        <v>438343</v>
      </c>
      <c r="AV11" s="144">
        <v>440622</v>
      </c>
      <c r="AW11" s="144">
        <v>440852</v>
      </c>
      <c r="AX11" s="144">
        <v>442076</v>
      </c>
      <c r="AY11" s="144">
        <v>446367</v>
      </c>
      <c r="AZ11" s="144">
        <v>5272169</v>
      </c>
      <c r="BA11"/>
      <c r="BB11"/>
      <c r="BC11"/>
      <c r="BD11"/>
      <c r="BE11"/>
      <c r="BF11"/>
      <c r="BG11"/>
      <c r="BH11"/>
      <c r="BI11"/>
      <c r="BJ11"/>
      <c r="BK11"/>
      <c r="BL11"/>
      <c r="BM11"/>
      <c r="BN11"/>
      <c r="BO11"/>
      <c r="BP11"/>
      <c r="BQ11"/>
      <c r="BR11"/>
    </row>
    <row r="12" spans="1:70" x14ac:dyDescent="0.25">
      <c r="A12" s="62">
        <v>1998</v>
      </c>
      <c r="B12" s="90">
        <v>459275</v>
      </c>
      <c r="C12" s="90">
        <v>461096</v>
      </c>
      <c r="D12" s="90">
        <v>463887</v>
      </c>
      <c r="E12" s="90">
        <v>465979</v>
      </c>
      <c r="F12" s="90">
        <v>468667</v>
      </c>
      <c r="G12" s="90">
        <v>473148</v>
      </c>
      <c r="H12" s="90">
        <v>474577</v>
      </c>
      <c r="I12" s="90">
        <v>470829</v>
      </c>
      <c r="J12" s="90">
        <v>475971</v>
      </c>
      <c r="K12" s="90">
        <v>477264</v>
      </c>
      <c r="L12" s="90">
        <v>479530</v>
      </c>
      <c r="M12" s="90">
        <v>481077</v>
      </c>
      <c r="AM12" s="18">
        <v>1997</v>
      </c>
      <c r="AN12" s="144">
        <v>445713</v>
      </c>
      <c r="AO12" s="144">
        <v>446123</v>
      </c>
      <c r="AP12" s="144">
        <v>447469</v>
      </c>
      <c r="AQ12" s="144">
        <v>448788</v>
      </c>
      <c r="AR12" s="144">
        <v>449869</v>
      </c>
      <c r="AS12" s="144">
        <v>452606</v>
      </c>
      <c r="AT12" s="144">
        <v>455454</v>
      </c>
      <c r="AU12" s="144">
        <v>455939</v>
      </c>
      <c r="AV12" s="144">
        <v>454767</v>
      </c>
      <c r="AW12" s="144">
        <v>454783</v>
      </c>
      <c r="AX12" s="144">
        <v>456119</v>
      </c>
      <c r="AY12" s="144">
        <v>455488</v>
      </c>
      <c r="AZ12" s="144">
        <v>5423118</v>
      </c>
      <c r="BA12"/>
      <c r="BB12"/>
      <c r="BC12"/>
      <c r="BD12"/>
      <c r="BE12"/>
      <c r="BF12"/>
      <c r="BG12"/>
      <c r="BH12"/>
      <c r="BI12"/>
      <c r="BJ12"/>
      <c r="BK12"/>
      <c r="BL12"/>
      <c r="BM12"/>
      <c r="BN12"/>
      <c r="BO12"/>
      <c r="BP12"/>
      <c r="BQ12"/>
      <c r="BR12"/>
    </row>
    <row r="13" spans="1:70" x14ac:dyDescent="0.25">
      <c r="A13" s="62">
        <v>1999</v>
      </c>
      <c r="B13" s="90">
        <v>482248</v>
      </c>
      <c r="C13" s="90">
        <v>483826</v>
      </c>
      <c r="D13" s="90">
        <v>488942</v>
      </c>
      <c r="E13" s="90">
        <v>490407</v>
      </c>
      <c r="F13" s="90">
        <v>493798</v>
      </c>
      <c r="G13" s="90">
        <v>498091</v>
      </c>
      <c r="H13" s="90">
        <v>501670</v>
      </c>
      <c r="I13" s="90">
        <v>503141</v>
      </c>
      <c r="J13" s="90">
        <v>501093</v>
      </c>
      <c r="K13" s="90">
        <v>502925</v>
      </c>
      <c r="L13" s="90">
        <v>506100</v>
      </c>
      <c r="M13" s="90">
        <v>508076</v>
      </c>
      <c r="AM13" s="18">
        <v>1998</v>
      </c>
      <c r="AN13" s="144">
        <v>459275</v>
      </c>
      <c r="AO13" s="144">
        <v>461096</v>
      </c>
      <c r="AP13" s="144">
        <v>463887</v>
      </c>
      <c r="AQ13" s="144">
        <v>465979</v>
      </c>
      <c r="AR13" s="144">
        <v>468667</v>
      </c>
      <c r="AS13" s="144">
        <v>473148</v>
      </c>
      <c r="AT13" s="144">
        <v>474577</v>
      </c>
      <c r="AU13" s="144">
        <v>470829</v>
      </c>
      <c r="AV13" s="144">
        <v>475971</v>
      </c>
      <c r="AW13" s="144">
        <v>477264</v>
      </c>
      <c r="AX13" s="144">
        <v>479530</v>
      </c>
      <c r="AY13" s="144">
        <v>481077</v>
      </c>
      <c r="AZ13" s="144">
        <v>5651300</v>
      </c>
      <c r="BA13"/>
      <c r="BB13"/>
      <c r="BC13"/>
      <c r="BD13"/>
      <c r="BE13"/>
      <c r="BF13"/>
      <c r="BG13"/>
      <c r="BH13"/>
      <c r="BI13"/>
      <c r="BJ13"/>
      <c r="BK13"/>
      <c r="BL13"/>
      <c r="BM13"/>
      <c r="BN13"/>
      <c r="BO13"/>
      <c r="BP13"/>
      <c r="BQ13"/>
      <c r="BR13"/>
    </row>
    <row r="14" spans="1:70" x14ac:dyDescent="0.25">
      <c r="A14" s="62">
        <v>2000</v>
      </c>
      <c r="B14" s="90">
        <v>508479</v>
      </c>
      <c r="C14" s="90">
        <v>511047</v>
      </c>
      <c r="D14" s="90">
        <v>501920</v>
      </c>
      <c r="E14" s="90">
        <v>515640</v>
      </c>
      <c r="F14" s="90">
        <v>517481</v>
      </c>
      <c r="G14" s="90">
        <v>521439</v>
      </c>
      <c r="H14" s="90">
        <v>524797</v>
      </c>
      <c r="I14" s="90">
        <v>524670</v>
      </c>
      <c r="J14" s="90">
        <v>524916</v>
      </c>
      <c r="K14" s="90">
        <v>527577</v>
      </c>
      <c r="L14" s="90">
        <v>529734</v>
      </c>
      <c r="M14" s="90">
        <v>531913</v>
      </c>
      <c r="AM14" s="18">
        <v>1999</v>
      </c>
      <c r="AN14" s="144">
        <v>482248</v>
      </c>
      <c r="AO14" s="144">
        <v>483826</v>
      </c>
      <c r="AP14" s="144">
        <v>488942</v>
      </c>
      <c r="AQ14" s="144">
        <v>490407</v>
      </c>
      <c r="AR14" s="144">
        <v>493798</v>
      </c>
      <c r="AS14" s="144">
        <v>498091</v>
      </c>
      <c r="AT14" s="144">
        <v>501670</v>
      </c>
      <c r="AU14" s="144">
        <v>503141</v>
      </c>
      <c r="AV14" s="144">
        <v>501093</v>
      </c>
      <c r="AW14" s="144">
        <v>502925</v>
      </c>
      <c r="AX14" s="144">
        <v>506100</v>
      </c>
      <c r="AY14" s="144">
        <v>508076</v>
      </c>
      <c r="AZ14" s="144">
        <v>5960317</v>
      </c>
      <c r="BA14"/>
      <c r="BB14"/>
      <c r="BC14"/>
      <c r="BD14"/>
      <c r="BE14"/>
      <c r="BF14"/>
      <c r="BG14"/>
      <c r="BH14"/>
      <c r="BI14"/>
      <c r="BJ14"/>
      <c r="BK14"/>
      <c r="BL14"/>
      <c r="BM14"/>
      <c r="BN14"/>
      <c r="BO14"/>
      <c r="BP14"/>
      <c r="BQ14"/>
      <c r="BR14"/>
    </row>
    <row r="15" spans="1:70" ht="13.5" customHeight="1" x14ac:dyDescent="0.25">
      <c r="A15" s="62">
        <v>2001</v>
      </c>
      <c r="B15" s="90">
        <v>532065</v>
      </c>
      <c r="C15" s="90">
        <v>534614</v>
      </c>
      <c r="D15" s="90">
        <v>536348</v>
      </c>
      <c r="E15" s="90">
        <v>538842</v>
      </c>
      <c r="F15" s="90">
        <v>542084</v>
      </c>
      <c r="G15" s="90">
        <v>545910</v>
      </c>
      <c r="H15" s="90">
        <v>537161</v>
      </c>
      <c r="I15" s="90">
        <v>534069</v>
      </c>
      <c r="J15" s="90">
        <v>517712</v>
      </c>
      <c r="K15" s="90">
        <v>497024</v>
      </c>
      <c r="L15" s="90">
        <v>472739</v>
      </c>
      <c r="M15" s="90">
        <v>466955</v>
      </c>
      <c r="AM15" s="18">
        <v>2000</v>
      </c>
      <c r="AN15" s="144">
        <v>508479</v>
      </c>
      <c r="AO15" s="144">
        <v>511047</v>
      </c>
      <c r="AP15" s="144">
        <v>501920</v>
      </c>
      <c r="AQ15" s="144">
        <v>515640</v>
      </c>
      <c r="AR15" s="144">
        <v>517481</v>
      </c>
      <c r="AS15" s="144">
        <v>521439</v>
      </c>
      <c r="AT15" s="144">
        <v>524797</v>
      </c>
      <c r="AU15" s="144">
        <v>524670</v>
      </c>
      <c r="AV15" s="144">
        <v>524916</v>
      </c>
      <c r="AW15" s="144">
        <v>527577</v>
      </c>
      <c r="AX15" s="144">
        <v>529734</v>
      </c>
      <c r="AY15" s="144">
        <v>531913</v>
      </c>
      <c r="AZ15" s="144">
        <v>6239613</v>
      </c>
      <c r="BA15"/>
      <c r="BB15"/>
      <c r="BC15"/>
      <c r="BD15"/>
      <c r="BE15"/>
      <c r="BF15"/>
      <c r="BG15"/>
      <c r="BH15"/>
      <c r="BI15"/>
      <c r="BJ15"/>
      <c r="BK15"/>
      <c r="BL15"/>
      <c r="BM15"/>
      <c r="BN15"/>
      <c r="BO15"/>
      <c r="BP15"/>
      <c r="BQ15"/>
      <c r="BR15"/>
    </row>
    <row r="16" spans="1:70" x14ac:dyDescent="0.25">
      <c r="A16" s="62">
        <v>2002</v>
      </c>
      <c r="B16" s="90">
        <v>463974</v>
      </c>
      <c r="C16" s="90">
        <v>460963</v>
      </c>
      <c r="D16" s="90">
        <v>461395</v>
      </c>
      <c r="E16" s="90">
        <v>462525</v>
      </c>
      <c r="F16" s="90">
        <v>468541</v>
      </c>
      <c r="G16" s="90">
        <v>472404</v>
      </c>
      <c r="H16" s="90">
        <v>473371</v>
      </c>
      <c r="I16" s="90">
        <v>472168</v>
      </c>
      <c r="J16" s="90">
        <v>468697</v>
      </c>
      <c r="K16" s="90">
        <v>471944</v>
      </c>
      <c r="L16" s="90">
        <v>466609</v>
      </c>
      <c r="M16" s="90">
        <v>462602</v>
      </c>
      <c r="AM16" s="18">
        <v>2001</v>
      </c>
      <c r="AN16" s="144">
        <v>532065</v>
      </c>
      <c r="AO16" s="144">
        <v>534614</v>
      </c>
      <c r="AP16" s="144">
        <v>536348</v>
      </c>
      <c r="AQ16" s="144">
        <v>538842</v>
      </c>
      <c r="AR16" s="144">
        <v>542084</v>
      </c>
      <c r="AS16" s="144">
        <v>545910</v>
      </c>
      <c r="AT16" s="144">
        <v>537161</v>
      </c>
      <c r="AU16" s="144">
        <v>534069</v>
      </c>
      <c r="AV16" s="144">
        <v>517712</v>
      </c>
      <c r="AW16" s="144">
        <v>497024</v>
      </c>
      <c r="AX16" s="144">
        <v>472739</v>
      </c>
      <c r="AY16" s="144">
        <v>466955</v>
      </c>
      <c r="AZ16" s="144">
        <v>6255523</v>
      </c>
      <c r="BA16"/>
      <c r="BB16"/>
      <c r="BC16"/>
      <c r="BD16"/>
      <c r="BE16"/>
      <c r="BF16"/>
      <c r="BG16"/>
      <c r="BH16"/>
      <c r="BI16"/>
      <c r="BJ16"/>
      <c r="BK16"/>
      <c r="BL16"/>
      <c r="BM16"/>
      <c r="BN16"/>
      <c r="BO16"/>
      <c r="BP16"/>
      <c r="BQ16"/>
      <c r="BR16"/>
    </row>
    <row r="17" spans="1:70" x14ac:dyDescent="0.25">
      <c r="A17" s="62">
        <v>2003</v>
      </c>
      <c r="B17" s="90">
        <v>466881</v>
      </c>
      <c r="C17" s="90">
        <v>460852</v>
      </c>
      <c r="D17" s="90">
        <v>458598</v>
      </c>
      <c r="E17" s="90">
        <v>449288</v>
      </c>
      <c r="F17" s="90">
        <v>444410</v>
      </c>
      <c r="G17" s="90">
        <v>440028</v>
      </c>
      <c r="H17" s="90">
        <v>434411</v>
      </c>
      <c r="I17" s="90">
        <v>433528</v>
      </c>
      <c r="J17" s="90">
        <v>430416</v>
      </c>
      <c r="K17" s="90">
        <v>428951</v>
      </c>
      <c r="L17" s="90">
        <v>430351</v>
      </c>
      <c r="M17" s="90">
        <v>431143</v>
      </c>
      <c r="AM17" s="18">
        <v>2002</v>
      </c>
      <c r="AN17" s="144">
        <v>463974</v>
      </c>
      <c r="AO17" s="144">
        <v>460963</v>
      </c>
      <c r="AP17" s="144">
        <v>461395</v>
      </c>
      <c r="AQ17" s="144">
        <v>462525</v>
      </c>
      <c r="AR17" s="144">
        <v>468541</v>
      </c>
      <c r="AS17" s="144">
        <v>472404</v>
      </c>
      <c r="AT17" s="144">
        <v>473371</v>
      </c>
      <c r="AU17" s="144">
        <v>472168</v>
      </c>
      <c r="AV17" s="144">
        <v>468697</v>
      </c>
      <c r="AW17" s="144">
        <v>471944</v>
      </c>
      <c r="AX17" s="144">
        <v>466609</v>
      </c>
      <c r="AY17" s="144">
        <v>462602</v>
      </c>
      <c r="AZ17" s="144">
        <v>5605193</v>
      </c>
      <c r="BA17"/>
      <c r="BB17"/>
      <c r="BC17"/>
      <c r="BD17"/>
      <c r="BE17"/>
      <c r="BF17"/>
      <c r="BG17"/>
      <c r="BH17"/>
      <c r="BI17"/>
      <c r="BJ17"/>
      <c r="BK17"/>
      <c r="BL17"/>
      <c r="BM17"/>
      <c r="BN17"/>
      <c r="BO17"/>
      <c r="BP17"/>
      <c r="BQ17"/>
      <c r="BR17"/>
    </row>
    <row r="18" spans="1:70" x14ac:dyDescent="0.25">
      <c r="A18" s="62">
        <v>2004</v>
      </c>
      <c r="B18" s="90">
        <v>436125</v>
      </c>
      <c r="C18" s="90">
        <v>435493</v>
      </c>
      <c r="D18" s="90">
        <v>436690</v>
      </c>
      <c r="E18" s="90">
        <v>438581</v>
      </c>
      <c r="F18" s="90">
        <v>438833</v>
      </c>
      <c r="G18" s="90">
        <v>441025</v>
      </c>
      <c r="H18" s="90">
        <v>444431</v>
      </c>
      <c r="I18" s="90">
        <v>443412</v>
      </c>
      <c r="J18" s="90">
        <v>440129</v>
      </c>
      <c r="K18" s="90">
        <v>439218</v>
      </c>
      <c r="L18" s="90">
        <v>439776</v>
      </c>
      <c r="M18" s="90">
        <v>436909</v>
      </c>
      <c r="AM18" s="18">
        <v>2003</v>
      </c>
      <c r="AN18" s="144">
        <v>466881</v>
      </c>
      <c r="AO18" s="144">
        <v>460852</v>
      </c>
      <c r="AP18" s="144">
        <v>458598</v>
      </c>
      <c r="AQ18" s="144">
        <v>449288</v>
      </c>
      <c r="AR18" s="144">
        <v>444410</v>
      </c>
      <c r="AS18" s="144">
        <v>440028</v>
      </c>
      <c r="AT18" s="144">
        <v>434411</v>
      </c>
      <c r="AU18" s="144">
        <v>433528</v>
      </c>
      <c r="AV18" s="144">
        <v>430416</v>
      </c>
      <c r="AW18" s="144">
        <v>428951</v>
      </c>
      <c r="AX18" s="144">
        <v>430351</v>
      </c>
      <c r="AY18" s="144">
        <v>431143</v>
      </c>
      <c r="AZ18" s="144">
        <v>5308857</v>
      </c>
      <c r="BA18"/>
      <c r="BB18"/>
      <c r="BC18"/>
      <c r="BD18"/>
      <c r="BE18"/>
      <c r="BF18"/>
      <c r="BG18"/>
      <c r="BH18"/>
      <c r="BI18"/>
      <c r="BJ18"/>
      <c r="BK18"/>
      <c r="BL18"/>
      <c r="BM18"/>
      <c r="BN18"/>
      <c r="BO18"/>
      <c r="BP18"/>
      <c r="BQ18"/>
      <c r="BR18"/>
    </row>
    <row r="19" spans="1:70" x14ac:dyDescent="0.25">
      <c r="A19" s="62">
        <v>2005</v>
      </c>
      <c r="B19" s="90">
        <v>430780</v>
      </c>
      <c r="C19" s="90">
        <v>427358</v>
      </c>
      <c r="D19" s="90">
        <v>427093</v>
      </c>
      <c r="E19" s="90">
        <v>423461</v>
      </c>
      <c r="F19" s="90">
        <v>423723</v>
      </c>
      <c r="G19" s="90">
        <v>423304</v>
      </c>
      <c r="H19" s="90">
        <v>428091</v>
      </c>
      <c r="I19" s="90">
        <v>416921</v>
      </c>
      <c r="J19" s="90">
        <v>413686</v>
      </c>
      <c r="K19" s="90">
        <v>412810</v>
      </c>
      <c r="L19" s="90">
        <v>410727</v>
      </c>
      <c r="M19" s="90">
        <v>408850</v>
      </c>
      <c r="AM19" s="18">
        <v>2004</v>
      </c>
      <c r="AN19" s="144">
        <v>436125</v>
      </c>
      <c r="AO19" s="144">
        <v>435493</v>
      </c>
      <c r="AP19" s="144">
        <v>436690</v>
      </c>
      <c r="AQ19" s="144">
        <v>438581</v>
      </c>
      <c r="AR19" s="144">
        <v>438833</v>
      </c>
      <c r="AS19" s="144">
        <v>441025</v>
      </c>
      <c r="AT19" s="144">
        <v>444431</v>
      </c>
      <c r="AU19" s="144">
        <v>443412</v>
      </c>
      <c r="AV19" s="144">
        <v>440129</v>
      </c>
      <c r="AW19" s="144">
        <v>439218</v>
      </c>
      <c r="AX19" s="144">
        <v>439776</v>
      </c>
      <c r="AY19" s="144">
        <v>436909</v>
      </c>
      <c r="AZ19" s="144">
        <v>5270622</v>
      </c>
      <c r="BA19"/>
    </row>
    <row r="20" spans="1:70" x14ac:dyDescent="0.25">
      <c r="A20" s="62">
        <v>2006</v>
      </c>
      <c r="B20" s="90">
        <v>405214</v>
      </c>
      <c r="C20" s="90">
        <v>402836</v>
      </c>
      <c r="D20" s="90">
        <v>404374</v>
      </c>
      <c r="E20" s="90">
        <v>403935</v>
      </c>
      <c r="F20" s="90">
        <v>403667</v>
      </c>
      <c r="G20" s="90">
        <v>403250</v>
      </c>
      <c r="H20" s="90">
        <v>402991</v>
      </c>
      <c r="I20" s="90">
        <v>404118</v>
      </c>
      <c r="J20" s="90">
        <v>403476</v>
      </c>
      <c r="K20" s="90">
        <v>402907</v>
      </c>
      <c r="L20" s="90">
        <v>403726</v>
      </c>
      <c r="M20" s="90">
        <v>404249</v>
      </c>
      <c r="AM20" s="18">
        <v>2005</v>
      </c>
      <c r="AN20" s="144">
        <v>430780</v>
      </c>
      <c r="AO20" s="144">
        <v>427358</v>
      </c>
      <c r="AP20" s="144">
        <v>427093</v>
      </c>
      <c r="AQ20" s="144">
        <v>423461</v>
      </c>
      <c r="AR20" s="144">
        <v>423723</v>
      </c>
      <c r="AS20" s="144">
        <v>423304</v>
      </c>
      <c r="AT20" s="144">
        <v>428091</v>
      </c>
      <c r="AU20" s="144">
        <v>416921</v>
      </c>
      <c r="AV20" s="144">
        <v>413686</v>
      </c>
      <c r="AW20" s="144">
        <v>412810</v>
      </c>
      <c r="AX20" s="144">
        <v>410727</v>
      </c>
      <c r="AY20" s="144">
        <v>408850</v>
      </c>
      <c r="AZ20" s="144">
        <v>5046804</v>
      </c>
      <c r="BA20"/>
    </row>
    <row r="21" spans="1:70" x14ac:dyDescent="0.25">
      <c r="A21" s="62">
        <v>2007</v>
      </c>
      <c r="B21" s="90">
        <v>403730</v>
      </c>
      <c r="C21" s="90">
        <v>406207</v>
      </c>
      <c r="D21" s="90">
        <v>407523</v>
      </c>
      <c r="E21" s="90">
        <v>409689</v>
      </c>
      <c r="F21" s="90">
        <v>411922</v>
      </c>
      <c r="G21" s="90">
        <v>413736</v>
      </c>
      <c r="H21" s="90">
        <v>414315</v>
      </c>
      <c r="I21" s="90">
        <v>415228</v>
      </c>
      <c r="J21" s="90">
        <v>416084</v>
      </c>
      <c r="K21" s="90">
        <v>417777</v>
      </c>
      <c r="L21" s="90">
        <v>419313</v>
      </c>
      <c r="M21" s="90">
        <v>417278</v>
      </c>
      <c r="AM21" s="18">
        <v>2006</v>
      </c>
      <c r="AN21" s="144">
        <v>405214</v>
      </c>
      <c r="AO21" s="144">
        <v>402836</v>
      </c>
      <c r="AP21" s="144">
        <v>404374</v>
      </c>
      <c r="AQ21" s="144">
        <v>403935</v>
      </c>
      <c r="AR21" s="144">
        <v>403667</v>
      </c>
      <c r="AS21" s="144">
        <v>403250</v>
      </c>
      <c r="AT21" s="144">
        <v>402991</v>
      </c>
      <c r="AU21" s="144">
        <v>404118</v>
      </c>
      <c r="AV21" s="144">
        <v>403476</v>
      </c>
      <c r="AW21" s="144">
        <v>402907</v>
      </c>
      <c r="AX21" s="144">
        <v>403726</v>
      </c>
      <c r="AY21" s="144">
        <v>404249</v>
      </c>
      <c r="AZ21" s="144">
        <v>4844743</v>
      </c>
      <c r="BA21"/>
    </row>
    <row r="22" spans="1:70" x14ac:dyDescent="0.25">
      <c r="A22" s="62">
        <v>2008</v>
      </c>
      <c r="B22" s="90">
        <v>415071</v>
      </c>
      <c r="C22" s="90">
        <v>415394</v>
      </c>
      <c r="D22" s="90">
        <v>416914</v>
      </c>
      <c r="E22" s="90">
        <v>415389</v>
      </c>
      <c r="F22" s="90">
        <v>415492</v>
      </c>
      <c r="G22" s="90">
        <v>414155</v>
      </c>
      <c r="H22" s="90">
        <v>411095</v>
      </c>
      <c r="I22" s="90">
        <v>406463</v>
      </c>
      <c r="J22" s="90">
        <v>397303</v>
      </c>
      <c r="K22" s="90">
        <v>394173</v>
      </c>
      <c r="L22" s="90">
        <v>392106</v>
      </c>
      <c r="M22" s="90">
        <v>391813</v>
      </c>
      <c r="AM22" s="18">
        <v>2007</v>
      </c>
      <c r="AN22" s="144">
        <v>403730</v>
      </c>
      <c r="AO22" s="144">
        <v>406207</v>
      </c>
      <c r="AP22" s="144">
        <v>407523</v>
      </c>
      <c r="AQ22" s="144">
        <v>409689</v>
      </c>
      <c r="AR22" s="144">
        <v>411922</v>
      </c>
      <c r="AS22" s="144">
        <v>413736</v>
      </c>
      <c r="AT22" s="144">
        <v>414315</v>
      </c>
      <c r="AU22" s="144">
        <v>415228</v>
      </c>
      <c r="AV22" s="144">
        <v>416084</v>
      </c>
      <c r="AW22" s="144">
        <v>417777</v>
      </c>
      <c r="AX22" s="144">
        <v>419313</v>
      </c>
      <c r="AY22" s="144">
        <v>417278</v>
      </c>
      <c r="AZ22" s="144">
        <v>4952802</v>
      </c>
      <c r="BA22"/>
    </row>
    <row r="23" spans="1:70" x14ac:dyDescent="0.25">
      <c r="A23" s="62">
        <v>2009</v>
      </c>
      <c r="B23" s="90">
        <v>390584</v>
      </c>
      <c r="C23" s="90">
        <v>391605</v>
      </c>
      <c r="D23" s="90">
        <v>392053</v>
      </c>
      <c r="E23" s="90">
        <v>392112</v>
      </c>
      <c r="F23" s="90">
        <v>387442</v>
      </c>
      <c r="G23" s="90">
        <v>387677</v>
      </c>
      <c r="H23" s="90">
        <v>386779</v>
      </c>
      <c r="I23" s="90">
        <v>384310</v>
      </c>
      <c r="J23" s="90">
        <v>379932</v>
      </c>
      <c r="K23" s="90">
        <v>377975</v>
      </c>
      <c r="L23" s="90">
        <v>379368</v>
      </c>
      <c r="M23" s="90">
        <v>379698</v>
      </c>
      <c r="AM23" s="18">
        <v>2008</v>
      </c>
      <c r="AN23" s="144">
        <v>415071</v>
      </c>
      <c r="AO23" s="144">
        <v>415394</v>
      </c>
      <c r="AP23" s="144">
        <v>416914</v>
      </c>
      <c r="AQ23" s="144">
        <v>415389</v>
      </c>
      <c r="AR23" s="144">
        <v>415492</v>
      </c>
      <c r="AS23" s="144">
        <v>414155</v>
      </c>
      <c r="AT23" s="144">
        <v>411095</v>
      </c>
      <c r="AU23" s="144">
        <v>406463</v>
      </c>
      <c r="AV23" s="144">
        <v>397303</v>
      </c>
      <c r="AW23" s="144">
        <v>394173</v>
      </c>
      <c r="AX23" s="144">
        <v>392106</v>
      </c>
      <c r="AY23" s="144">
        <v>391813</v>
      </c>
      <c r="AZ23" s="144">
        <v>4885368</v>
      </c>
      <c r="BA23"/>
    </row>
    <row r="24" spans="1:70" x14ac:dyDescent="0.25">
      <c r="A24" s="62">
        <v>2010</v>
      </c>
      <c r="B24" s="90">
        <v>379322</v>
      </c>
      <c r="C24" s="90">
        <v>378555</v>
      </c>
      <c r="D24" s="90">
        <v>377807</v>
      </c>
      <c r="E24" s="90">
        <v>376663</v>
      </c>
      <c r="F24" s="90">
        <v>377515</v>
      </c>
      <c r="G24" s="90">
        <v>378859</v>
      </c>
      <c r="H24" s="90">
        <v>378068</v>
      </c>
      <c r="I24" s="90">
        <v>378425</v>
      </c>
      <c r="J24" s="90">
        <v>378263</v>
      </c>
      <c r="K24" s="90">
        <v>379154</v>
      </c>
      <c r="L24" s="90">
        <v>380171</v>
      </c>
      <c r="M24" s="90">
        <v>380409</v>
      </c>
      <c r="AM24" s="18">
        <v>2009</v>
      </c>
      <c r="AN24" s="144">
        <v>390584</v>
      </c>
      <c r="AO24" s="144">
        <v>391605</v>
      </c>
      <c r="AP24" s="144">
        <v>392053</v>
      </c>
      <c r="AQ24" s="144">
        <v>392112</v>
      </c>
      <c r="AR24" s="144">
        <v>387442</v>
      </c>
      <c r="AS24" s="144">
        <v>387677</v>
      </c>
      <c r="AT24" s="144">
        <v>386779</v>
      </c>
      <c r="AU24" s="144">
        <v>384310</v>
      </c>
      <c r="AV24" s="144">
        <v>379932</v>
      </c>
      <c r="AW24" s="144">
        <v>377975</v>
      </c>
      <c r="AX24" s="144">
        <v>379368</v>
      </c>
      <c r="AY24" s="144">
        <v>379698</v>
      </c>
      <c r="AZ24" s="144">
        <v>4629535</v>
      </c>
      <c r="BA24"/>
    </row>
    <row r="25" spans="1:70" x14ac:dyDescent="0.25">
      <c r="A25" s="62">
        <v>2011</v>
      </c>
      <c r="B25" s="90">
        <v>381189</v>
      </c>
      <c r="C25" s="90">
        <v>382109</v>
      </c>
      <c r="D25" s="90">
        <v>383311</v>
      </c>
      <c r="E25" s="90">
        <v>384008</v>
      </c>
      <c r="F25" s="90">
        <v>385302</v>
      </c>
      <c r="G25" s="90">
        <v>387113</v>
      </c>
      <c r="H25" s="90">
        <v>387495</v>
      </c>
      <c r="I25" s="90">
        <v>387028</v>
      </c>
      <c r="J25" s="90">
        <v>385788</v>
      </c>
      <c r="K25" s="90">
        <v>386595</v>
      </c>
      <c r="L25" s="90">
        <v>386555</v>
      </c>
      <c r="M25" s="90">
        <v>386939</v>
      </c>
      <c r="AM25" s="18">
        <v>2010</v>
      </c>
      <c r="AN25" s="144">
        <v>379322</v>
      </c>
      <c r="AO25" s="144">
        <v>378555</v>
      </c>
      <c r="AP25" s="144">
        <v>377807</v>
      </c>
      <c r="AQ25" s="144">
        <v>376663</v>
      </c>
      <c r="AR25" s="144">
        <v>377515</v>
      </c>
      <c r="AS25" s="144">
        <v>378859</v>
      </c>
      <c r="AT25" s="144">
        <v>378068</v>
      </c>
      <c r="AU25" s="144">
        <v>378425</v>
      </c>
      <c r="AV25" s="144">
        <v>378263</v>
      </c>
      <c r="AW25" s="144">
        <v>379154</v>
      </c>
      <c r="AX25" s="144">
        <v>380171</v>
      </c>
      <c r="AY25" s="144">
        <v>380409</v>
      </c>
      <c r="AZ25" s="144">
        <v>4543211</v>
      </c>
      <c r="BA25"/>
    </row>
    <row r="26" spans="1:70" x14ac:dyDescent="0.25">
      <c r="A26" s="62">
        <v>2012</v>
      </c>
      <c r="B26" s="90">
        <v>386359</v>
      </c>
      <c r="C26" s="90">
        <v>387236</v>
      </c>
      <c r="D26" s="90">
        <v>388113</v>
      </c>
      <c r="E26" s="90">
        <v>387646</v>
      </c>
      <c r="F26" s="90">
        <v>388462</v>
      </c>
      <c r="G26" s="90">
        <v>388291</v>
      </c>
      <c r="H26" s="90">
        <v>388601</v>
      </c>
      <c r="I26" s="90">
        <v>386871</v>
      </c>
      <c r="J26" s="90">
        <v>383735</v>
      </c>
      <c r="K26" s="90">
        <v>382291</v>
      </c>
      <c r="L26" s="90">
        <v>381080</v>
      </c>
      <c r="M26" s="90">
        <v>379716</v>
      </c>
      <c r="AM26" s="18">
        <v>2011</v>
      </c>
      <c r="AN26" s="144">
        <v>381189</v>
      </c>
      <c r="AO26" s="144">
        <v>382109</v>
      </c>
      <c r="AP26" s="144">
        <v>383311</v>
      </c>
      <c r="AQ26" s="144">
        <v>384008</v>
      </c>
      <c r="AR26" s="144">
        <v>385302</v>
      </c>
      <c r="AS26" s="144">
        <v>387113</v>
      </c>
      <c r="AT26" s="144">
        <v>387495</v>
      </c>
      <c r="AU26" s="144">
        <v>387028</v>
      </c>
      <c r="AV26" s="144">
        <v>385788</v>
      </c>
      <c r="AW26" s="144">
        <v>386595</v>
      </c>
      <c r="AX26" s="144">
        <v>386555</v>
      </c>
      <c r="AY26" s="144">
        <v>386939</v>
      </c>
      <c r="AZ26" s="144">
        <v>4623432</v>
      </c>
      <c r="BA26"/>
    </row>
    <row r="27" spans="1:70" x14ac:dyDescent="0.25">
      <c r="A27" s="62">
        <v>2013</v>
      </c>
      <c r="B27" s="90">
        <v>380042</v>
      </c>
      <c r="C27" s="90">
        <v>380414</v>
      </c>
      <c r="D27" s="90">
        <v>380540</v>
      </c>
      <c r="E27" s="90">
        <v>380487</v>
      </c>
      <c r="F27" s="90">
        <v>381372</v>
      </c>
      <c r="G27" s="90">
        <v>381672</v>
      </c>
      <c r="H27" s="90">
        <v>381299</v>
      </c>
      <c r="I27" s="90">
        <v>380486</v>
      </c>
      <c r="J27" s="90">
        <v>380165</v>
      </c>
      <c r="K27" s="90">
        <v>381178</v>
      </c>
      <c r="L27" s="90">
        <v>381224</v>
      </c>
      <c r="M27" s="90">
        <v>380809</v>
      </c>
      <c r="AM27" s="18">
        <v>2012</v>
      </c>
      <c r="AN27" s="144">
        <v>386359</v>
      </c>
      <c r="AO27" s="144">
        <v>387236</v>
      </c>
      <c r="AP27" s="144">
        <v>388113</v>
      </c>
      <c r="AQ27" s="144">
        <v>387646</v>
      </c>
      <c r="AR27" s="144">
        <v>388462</v>
      </c>
      <c r="AS27" s="144">
        <v>388291</v>
      </c>
      <c r="AT27" s="144">
        <v>388601</v>
      </c>
      <c r="AU27" s="144">
        <v>386871</v>
      </c>
      <c r="AV27" s="144">
        <v>383735</v>
      </c>
      <c r="AW27" s="144">
        <v>382291</v>
      </c>
      <c r="AX27" s="144">
        <v>381080</v>
      </c>
      <c r="AY27" s="144">
        <v>379716</v>
      </c>
      <c r="AZ27" s="144">
        <v>4628401</v>
      </c>
      <c r="BA27"/>
    </row>
    <row r="28" spans="1:70" x14ac:dyDescent="0.25">
      <c r="A28" s="62">
        <v>2014</v>
      </c>
      <c r="B28" s="90">
        <v>381819</v>
      </c>
      <c r="C28" s="90">
        <v>381985</v>
      </c>
      <c r="D28" s="90">
        <v>383575</v>
      </c>
      <c r="E28" s="90">
        <v>384265</v>
      </c>
      <c r="F28" s="90">
        <v>385619</v>
      </c>
      <c r="G28" s="90">
        <v>385243</v>
      </c>
      <c r="H28" s="90">
        <v>386243</v>
      </c>
      <c r="I28" s="90">
        <v>384478</v>
      </c>
      <c r="J28" s="90">
        <v>384501</v>
      </c>
      <c r="K28" s="90">
        <v>384700</v>
      </c>
      <c r="L28" s="90">
        <v>386912</v>
      </c>
      <c r="M28" s="90">
        <v>386222</v>
      </c>
      <c r="AM28" s="18">
        <v>2013</v>
      </c>
      <c r="AN28" s="144">
        <v>380042</v>
      </c>
      <c r="AO28" s="144">
        <v>380414</v>
      </c>
      <c r="AP28" s="144">
        <v>380540</v>
      </c>
      <c r="AQ28" s="144">
        <v>380487</v>
      </c>
      <c r="AR28" s="144">
        <v>381372</v>
      </c>
      <c r="AS28" s="144">
        <v>381672</v>
      </c>
      <c r="AT28" s="144">
        <v>381299</v>
      </c>
      <c r="AU28" s="144">
        <v>380486</v>
      </c>
      <c r="AV28" s="144">
        <v>380165</v>
      </c>
      <c r="AW28" s="144">
        <v>381178</v>
      </c>
      <c r="AX28" s="144">
        <v>381224</v>
      </c>
      <c r="AY28" s="144">
        <v>380809</v>
      </c>
      <c r="AZ28" s="144">
        <v>4569688</v>
      </c>
      <c r="BA28"/>
    </row>
    <row r="29" spans="1:70" x14ac:dyDescent="0.25">
      <c r="A29" s="62">
        <v>2015</v>
      </c>
      <c r="B29" s="90">
        <v>386528</v>
      </c>
      <c r="C29" s="90">
        <v>388976</v>
      </c>
      <c r="D29" s="90">
        <v>390817</v>
      </c>
      <c r="E29" s="90">
        <v>393439</v>
      </c>
      <c r="F29" s="90">
        <v>395621</v>
      </c>
      <c r="G29" s="90">
        <v>396973</v>
      </c>
      <c r="H29" s="90">
        <v>396503</v>
      </c>
      <c r="I29" s="90">
        <v>397007</v>
      </c>
      <c r="J29" s="90">
        <v>397326</v>
      </c>
      <c r="K29" s="90">
        <v>399928</v>
      </c>
      <c r="L29" s="90">
        <v>401280</v>
      </c>
      <c r="M29" s="90">
        <v>401440</v>
      </c>
      <c r="AM29" s="18">
        <v>2014</v>
      </c>
      <c r="AN29" s="144">
        <v>381819</v>
      </c>
      <c r="AO29" s="144">
        <v>381985</v>
      </c>
      <c r="AP29" s="144">
        <v>383575</v>
      </c>
      <c r="AQ29" s="144">
        <v>384265</v>
      </c>
      <c r="AR29" s="144">
        <v>385619</v>
      </c>
      <c r="AS29" s="144">
        <v>385243</v>
      </c>
      <c r="AT29" s="144">
        <v>386243</v>
      </c>
      <c r="AU29" s="144">
        <v>384478</v>
      </c>
      <c r="AV29" s="144">
        <v>384501</v>
      </c>
      <c r="AW29" s="144">
        <v>384700</v>
      </c>
      <c r="AX29" s="144">
        <v>386912</v>
      </c>
      <c r="AY29" s="144">
        <v>386222</v>
      </c>
      <c r="AZ29" s="144">
        <v>4615562</v>
      </c>
      <c r="BA29"/>
    </row>
    <row r="30" spans="1:70" x14ac:dyDescent="0.25">
      <c r="A30" s="62">
        <v>2016</v>
      </c>
      <c r="B30" s="90">
        <v>402270</v>
      </c>
      <c r="C30" s="90">
        <v>403917</v>
      </c>
      <c r="D30" s="90">
        <v>405983</v>
      </c>
      <c r="E30" s="90">
        <v>407763</v>
      </c>
      <c r="F30" s="90">
        <v>410338</v>
      </c>
      <c r="G30" s="90">
        <v>412333</v>
      </c>
      <c r="H30" s="90">
        <v>413746</v>
      </c>
      <c r="I30" s="90">
        <v>414242</v>
      </c>
      <c r="J30" s="90">
        <v>414558</v>
      </c>
      <c r="K30" s="90">
        <v>415979</v>
      </c>
      <c r="L30" s="90">
        <v>416046</v>
      </c>
      <c r="M30" s="90">
        <v>416337</v>
      </c>
      <c r="AM30" s="18">
        <v>2015</v>
      </c>
      <c r="AN30" s="144">
        <v>386528</v>
      </c>
      <c r="AO30" s="144">
        <v>388976</v>
      </c>
      <c r="AP30" s="144">
        <v>390817</v>
      </c>
      <c r="AQ30" s="144">
        <v>393439</v>
      </c>
      <c r="AR30" s="144">
        <v>395621</v>
      </c>
      <c r="AS30" s="144">
        <v>396973</v>
      </c>
      <c r="AT30" s="144">
        <v>396503</v>
      </c>
      <c r="AU30" s="144">
        <v>397007</v>
      </c>
      <c r="AV30" s="144">
        <v>397326</v>
      </c>
      <c r="AW30" s="144">
        <v>399928</v>
      </c>
      <c r="AX30" s="144">
        <v>401280</v>
      </c>
      <c r="AY30" s="144">
        <v>401440</v>
      </c>
      <c r="AZ30" s="144">
        <v>4745838</v>
      </c>
      <c r="BA30"/>
    </row>
    <row r="31" spans="1:70" x14ac:dyDescent="0.25">
      <c r="A31" s="62">
        <v>2017</v>
      </c>
      <c r="B31" s="90">
        <v>417833</v>
      </c>
      <c r="C31" s="90">
        <v>419762</v>
      </c>
      <c r="D31" s="90">
        <v>422278</v>
      </c>
      <c r="E31" s="90">
        <v>423747</v>
      </c>
      <c r="F31" s="90">
        <v>425656</v>
      </c>
      <c r="G31" s="90">
        <v>427818</v>
      </c>
      <c r="H31" s="90">
        <v>428209</v>
      </c>
      <c r="I31" s="90">
        <v>428455</v>
      </c>
      <c r="J31" s="90">
        <v>428673</v>
      </c>
      <c r="K31" s="90">
        <v>430232</v>
      </c>
      <c r="L31" s="90">
        <v>429946</v>
      </c>
      <c r="M31" s="90">
        <v>430607</v>
      </c>
      <c r="AM31" s="18">
        <v>2016</v>
      </c>
      <c r="AN31" s="144">
        <v>402270</v>
      </c>
      <c r="AO31" s="144">
        <v>403917</v>
      </c>
      <c r="AP31" s="144">
        <v>405983</v>
      </c>
      <c r="AQ31" s="144">
        <v>407763</v>
      </c>
      <c r="AR31" s="144">
        <v>410338</v>
      </c>
      <c r="AS31" s="144">
        <v>412333</v>
      </c>
      <c r="AT31" s="144">
        <v>413746</v>
      </c>
      <c r="AU31" s="144">
        <v>414242</v>
      </c>
      <c r="AV31" s="144">
        <v>414558</v>
      </c>
      <c r="AW31" s="144">
        <v>415979</v>
      </c>
      <c r="AX31" s="144">
        <v>416046</v>
      </c>
      <c r="AY31" s="144">
        <v>416337</v>
      </c>
      <c r="AZ31" s="144">
        <v>4933512</v>
      </c>
      <c r="BA31"/>
    </row>
    <row r="32" spans="1:70" x14ac:dyDescent="0.25">
      <c r="A32" s="62">
        <v>2018</v>
      </c>
      <c r="B32" s="90">
        <v>429842</v>
      </c>
      <c r="C32" s="90">
        <v>432232</v>
      </c>
      <c r="D32" s="90">
        <v>434243</v>
      </c>
      <c r="E32" s="90">
        <v>436254</v>
      </c>
      <c r="F32" s="90">
        <v>438215</v>
      </c>
      <c r="G32" s="90">
        <v>439422</v>
      </c>
      <c r="H32" s="90">
        <v>443475</v>
      </c>
      <c r="I32" s="90">
        <v>439615</v>
      </c>
      <c r="J32" s="90">
        <v>440460</v>
      </c>
      <c r="K32" s="90">
        <v>441139</v>
      </c>
      <c r="L32" s="90">
        <v>439877</v>
      </c>
      <c r="M32" s="90">
        <v>440396</v>
      </c>
      <c r="AM32" s="18">
        <v>2017</v>
      </c>
      <c r="AN32" s="144">
        <v>417833</v>
      </c>
      <c r="AO32" s="144">
        <v>419762</v>
      </c>
      <c r="AP32" s="144">
        <v>422278</v>
      </c>
      <c r="AQ32" s="144">
        <v>423747</v>
      </c>
      <c r="AR32" s="144">
        <v>425656</v>
      </c>
      <c r="AS32" s="144">
        <v>427818</v>
      </c>
      <c r="AT32" s="144">
        <v>428209</v>
      </c>
      <c r="AU32" s="144">
        <v>428455</v>
      </c>
      <c r="AV32" s="144">
        <v>428673</v>
      </c>
      <c r="AW32" s="144">
        <v>430232</v>
      </c>
      <c r="AX32" s="144">
        <v>429946</v>
      </c>
      <c r="AY32" s="144">
        <v>430607</v>
      </c>
      <c r="AZ32" s="144">
        <v>5113216</v>
      </c>
      <c r="BA32"/>
    </row>
    <row r="33" spans="1:53" x14ac:dyDescent="0.25">
      <c r="A33" s="62">
        <v>2019</v>
      </c>
      <c r="B33" s="90">
        <v>441783</v>
      </c>
      <c r="C33" s="90">
        <v>443058</v>
      </c>
      <c r="D33" s="90">
        <v>444967</v>
      </c>
      <c r="E33" s="90">
        <v>446323</v>
      </c>
      <c r="F33" s="90">
        <v>447981</v>
      </c>
      <c r="G33" s="90">
        <v>449775</v>
      </c>
      <c r="H33" s="90">
        <v>0</v>
      </c>
      <c r="I33" s="90">
        <v>0</v>
      </c>
      <c r="J33" s="90">
        <v>0</v>
      </c>
      <c r="K33" s="90">
        <v>0</v>
      </c>
      <c r="L33" s="90">
        <v>0</v>
      </c>
      <c r="M33" s="90">
        <v>0</v>
      </c>
      <c r="AM33" s="18">
        <v>2018</v>
      </c>
      <c r="AN33" s="144">
        <v>429842</v>
      </c>
      <c r="AO33" s="144">
        <v>432232</v>
      </c>
      <c r="AP33" s="144">
        <v>434243</v>
      </c>
      <c r="AQ33" s="144">
        <v>436254</v>
      </c>
      <c r="AR33" s="144">
        <v>438215</v>
      </c>
      <c r="AS33" s="144">
        <v>439422</v>
      </c>
      <c r="AT33" s="144">
        <v>443475</v>
      </c>
      <c r="AU33" s="144">
        <v>439615</v>
      </c>
      <c r="AV33" s="144">
        <v>440460</v>
      </c>
      <c r="AW33" s="144">
        <v>441139</v>
      </c>
      <c r="AX33" s="144">
        <v>439877</v>
      </c>
      <c r="AY33" s="144">
        <v>440396</v>
      </c>
      <c r="AZ33" s="144">
        <v>5255170</v>
      </c>
      <c r="BA33"/>
    </row>
    <row r="34" spans="1:53" x14ac:dyDescent="0.25">
      <c r="AM34" s="18">
        <v>2019</v>
      </c>
      <c r="AN34" s="144">
        <v>441783</v>
      </c>
      <c r="AO34" s="144">
        <v>443058</v>
      </c>
      <c r="AP34" s="144">
        <v>444967</v>
      </c>
      <c r="AQ34" s="144">
        <v>446323</v>
      </c>
      <c r="AR34" s="144">
        <v>447981</v>
      </c>
      <c r="AS34" s="144">
        <v>449775</v>
      </c>
      <c r="AT34" s="144"/>
      <c r="AU34" s="144"/>
      <c r="AV34" s="144"/>
      <c r="AW34" s="144"/>
      <c r="AX34" s="144"/>
      <c r="AY34" s="144"/>
      <c r="AZ34" s="144">
        <v>2673887</v>
      </c>
      <c r="BA34"/>
    </row>
    <row r="35" spans="1:53" x14ac:dyDescent="0.25">
      <c r="AM35"/>
      <c r="AN35"/>
      <c r="AO35"/>
      <c r="AP35"/>
      <c r="AQ35"/>
      <c r="AR35"/>
      <c r="AS35"/>
      <c r="AT35"/>
      <c r="AU35"/>
      <c r="AV35"/>
      <c r="AW35"/>
      <c r="AX35"/>
      <c r="AY35"/>
      <c r="AZ35"/>
      <c r="BA35"/>
    </row>
    <row r="36" spans="1:53" x14ac:dyDescent="0.25">
      <c r="AM36"/>
    </row>
    <row r="37" spans="1:53" x14ac:dyDescent="0.25">
      <c r="AM37"/>
    </row>
    <row r="38" spans="1:53" x14ac:dyDescent="0.25">
      <c r="AM38"/>
    </row>
    <row r="39" spans="1:53" x14ac:dyDescent="0.25">
      <c r="AM39"/>
    </row>
    <row r="40" spans="1:53" x14ac:dyDescent="0.25">
      <c r="AM40"/>
    </row>
    <row r="41" spans="1:53" x14ac:dyDescent="0.25">
      <c r="AM41"/>
    </row>
    <row r="42" spans="1:53" x14ac:dyDescent="0.25">
      <c r="AM42"/>
    </row>
    <row r="43" spans="1:53" x14ac:dyDescent="0.25">
      <c r="AM43"/>
    </row>
    <row r="44" spans="1:53" x14ac:dyDescent="0.25">
      <c r="AM44"/>
    </row>
    <row r="45" spans="1:53" x14ac:dyDescent="0.25">
      <c r="AM45"/>
    </row>
    <row r="46" spans="1:53" x14ac:dyDescent="0.25">
      <c r="AM46"/>
    </row>
    <row r="47" spans="1:53" x14ac:dyDescent="0.25">
      <c r="AM47"/>
    </row>
    <row r="48" spans="1:53" x14ac:dyDescent="0.25">
      <c r="AM48"/>
    </row>
    <row r="49" spans="39:39" x14ac:dyDescent="0.25">
      <c r="AM49"/>
    </row>
    <row r="50" spans="39:39" x14ac:dyDescent="0.25">
      <c r="AM50"/>
    </row>
    <row r="51" spans="39:39" x14ac:dyDescent="0.25">
      <c r="AM51"/>
    </row>
    <row r="52" spans="39:39" x14ac:dyDescent="0.25">
      <c r="AM52"/>
    </row>
    <row r="53" spans="39:39" x14ac:dyDescent="0.25">
      <c r="AM53"/>
    </row>
    <row r="54" spans="39:39" x14ac:dyDescent="0.25">
      <c r="AM54"/>
    </row>
    <row r="55" spans="39:39" x14ac:dyDescent="0.25">
      <c r="AM55"/>
    </row>
    <row r="56" spans="39:39" x14ac:dyDescent="0.25">
      <c r="AM56"/>
    </row>
    <row r="57" spans="39:39" x14ac:dyDescent="0.25">
      <c r="AM57"/>
    </row>
    <row r="58" spans="39:39" x14ac:dyDescent="0.25">
      <c r="AM58"/>
    </row>
    <row r="59" spans="39:39" x14ac:dyDescent="0.25">
      <c r="AM59"/>
    </row>
    <row r="60" spans="39:39" x14ac:dyDescent="0.25">
      <c r="AM60"/>
    </row>
    <row r="61" spans="39:39" x14ac:dyDescent="0.25">
      <c r="AM61"/>
    </row>
    <row r="62" spans="39:39" x14ac:dyDescent="0.25">
      <c r="AM62"/>
    </row>
    <row r="63" spans="39:39" x14ac:dyDescent="0.25">
      <c r="AM63"/>
    </row>
    <row r="64" spans="39:39" x14ac:dyDescent="0.25">
      <c r="AM64"/>
    </row>
    <row r="65" spans="39:39" x14ac:dyDescent="0.25">
      <c r="AM65"/>
    </row>
    <row r="66" spans="39:39" x14ac:dyDescent="0.25">
      <c r="AM66"/>
    </row>
    <row r="67" spans="39:39" x14ac:dyDescent="0.25">
      <c r="AM67"/>
    </row>
    <row r="68" spans="39:39" x14ac:dyDescent="0.25">
      <c r="AM68"/>
    </row>
    <row r="69" spans="39:39" x14ac:dyDescent="0.25">
      <c r="AM69"/>
    </row>
    <row r="70" spans="39:39" x14ac:dyDescent="0.25">
      <c r="AM70"/>
    </row>
    <row r="71" spans="39:39" x14ac:dyDescent="0.25">
      <c r="AM71"/>
    </row>
    <row r="72" spans="39:39" x14ac:dyDescent="0.25">
      <c r="AM72"/>
    </row>
    <row r="73" spans="39:39" x14ac:dyDescent="0.25">
      <c r="AM73"/>
    </row>
    <row r="74" spans="39:39" x14ac:dyDescent="0.25">
      <c r="AM74"/>
    </row>
    <row r="75" spans="39:39" x14ac:dyDescent="0.25">
      <c r="AM75"/>
    </row>
    <row r="76" spans="39:39" x14ac:dyDescent="0.25">
      <c r="AM76"/>
    </row>
    <row r="77" spans="39:39" x14ac:dyDescent="0.25">
      <c r="AM77"/>
    </row>
    <row r="78" spans="39:39" x14ac:dyDescent="0.25">
      <c r="AM78"/>
    </row>
    <row r="79" spans="39:39" x14ac:dyDescent="0.25">
      <c r="AM79"/>
    </row>
    <row r="80" spans="39:39" x14ac:dyDescent="0.25">
      <c r="AM80"/>
    </row>
    <row r="81" spans="39:39" x14ac:dyDescent="0.25">
      <c r="AM81"/>
    </row>
    <row r="82" spans="39:39" x14ac:dyDescent="0.25">
      <c r="AM82"/>
    </row>
    <row r="83" spans="39:39" x14ac:dyDescent="0.25">
      <c r="AM83"/>
    </row>
    <row r="84" spans="39:39" x14ac:dyDescent="0.25">
      <c r="AM84"/>
    </row>
    <row r="85" spans="39:39" x14ac:dyDescent="0.25">
      <c r="AM85"/>
    </row>
    <row r="86" spans="39:39" x14ac:dyDescent="0.25">
      <c r="AM86"/>
    </row>
    <row r="87" spans="39:39" x14ac:dyDescent="0.25">
      <c r="AM87"/>
    </row>
    <row r="88" spans="39:39" x14ac:dyDescent="0.25">
      <c r="AM88"/>
    </row>
    <row r="89" spans="39:39" x14ac:dyDescent="0.25">
      <c r="AM89"/>
    </row>
    <row r="90" spans="39:39" x14ac:dyDescent="0.25">
      <c r="AM90"/>
    </row>
    <row r="91" spans="39:39" x14ac:dyDescent="0.25">
      <c r="AM91"/>
    </row>
    <row r="92" spans="39:39" x14ac:dyDescent="0.25">
      <c r="AM92"/>
    </row>
    <row r="93" spans="39:39" x14ac:dyDescent="0.25">
      <c r="AM93"/>
    </row>
    <row r="94" spans="39:39" x14ac:dyDescent="0.25">
      <c r="AM94"/>
    </row>
    <row r="95" spans="39:39" x14ac:dyDescent="0.25">
      <c r="AM95"/>
    </row>
    <row r="96" spans="39:39" x14ac:dyDescent="0.25">
      <c r="AM96"/>
    </row>
    <row r="97" spans="39:39" x14ac:dyDescent="0.25">
      <c r="AM97"/>
    </row>
    <row r="98" spans="39:39" x14ac:dyDescent="0.25">
      <c r="AM98"/>
    </row>
    <row r="99" spans="39:39" x14ac:dyDescent="0.25">
      <c r="AM99"/>
    </row>
    <row r="100" spans="39:39" x14ac:dyDescent="0.25">
      <c r="AM100"/>
    </row>
    <row r="101" spans="39:39" x14ac:dyDescent="0.25">
      <c r="AM101"/>
    </row>
    <row r="102" spans="39:39" x14ac:dyDescent="0.25">
      <c r="AM102"/>
    </row>
    <row r="103" spans="39:39" x14ac:dyDescent="0.25">
      <c r="AM103"/>
    </row>
    <row r="104" spans="39:39" x14ac:dyDescent="0.25">
      <c r="AM104"/>
    </row>
    <row r="105" spans="39:39" x14ac:dyDescent="0.25">
      <c r="AM105"/>
    </row>
    <row r="106" spans="39:39" x14ac:dyDescent="0.25">
      <c r="AM106"/>
    </row>
    <row r="107" spans="39:39" x14ac:dyDescent="0.25">
      <c r="AM107"/>
    </row>
    <row r="108" spans="39:39" x14ac:dyDescent="0.25">
      <c r="AM108"/>
    </row>
    <row r="109" spans="39:39" x14ac:dyDescent="0.25">
      <c r="AM109"/>
    </row>
    <row r="110" spans="39:39" x14ac:dyDescent="0.25">
      <c r="AM110"/>
    </row>
    <row r="111" spans="39:39" x14ac:dyDescent="0.25">
      <c r="AM111"/>
    </row>
    <row r="112" spans="39:39" x14ac:dyDescent="0.25">
      <c r="AM112"/>
    </row>
    <row r="113" spans="39:39" x14ac:dyDescent="0.25">
      <c r="AM113"/>
    </row>
    <row r="114" spans="39:39" x14ac:dyDescent="0.25">
      <c r="AM114"/>
    </row>
    <row r="115" spans="39:39" x14ac:dyDescent="0.25">
      <c r="AM115"/>
    </row>
    <row r="116" spans="39:39" x14ac:dyDescent="0.25">
      <c r="AM116"/>
    </row>
    <row r="117" spans="39:39" x14ac:dyDescent="0.25">
      <c r="AM117"/>
    </row>
    <row r="118" spans="39:39" x14ac:dyDescent="0.25">
      <c r="AM118"/>
    </row>
    <row r="119" spans="39:39" x14ac:dyDescent="0.25">
      <c r="AM119"/>
    </row>
    <row r="120" spans="39:39" x14ac:dyDescent="0.25">
      <c r="AM120"/>
    </row>
    <row r="121" spans="39:39" x14ac:dyDescent="0.25">
      <c r="AM121"/>
    </row>
    <row r="122" spans="39:39" x14ac:dyDescent="0.25">
      <c r="AM122"/>
    </row>
    <row r="123" spans="39:39" x14ac:dyDescent="0.25">
      <c r="AM123"/>
    </row>
    <row r="124" spans="39:39" x14ac:dyDescent="0.25">
      <c r="AM124"/>
    </row>
    <row r="125" spans="39:39" x14ac:dyDescent="0.25">
      <c r="AM125"/>
    </row>
    <row r="126" spans="39:39" x14ac:dyDescent="0.25">
      <c r="AM126"/>
    </row>
    <row r="127" spans="39:39" x14ac:dyDescent="0.25">
      <c r="AM127"/>
    </row>
    <row r="128" spans="39:39" x14ac:dyDescent="0.25">
      <c r="AM128"/>
    </row>
    <row r="129" spans="39:39" x14ac:dyDescent="0.25">
      <c r="AM129"/>
    </row>
    <row r="130" spans="39:39" x14ac:dyDescent="0.25">
      <c r="AM130"/>
    </row>
    <row r="131" spans="39:39" x14ac:dyDescent="0.25">
      <c r="AM131"/>
    </row>
    <row r="132" spans="39:39" x14ac:dyDescent="0.25">
      <c r="AM132"/>
    </row>
    <row r="133" spans="39:39" x14ac:dyDescent="0.25">
      <c r="AM133"/>
    </row>
    <row r="134" spans="39:39" x14ac:dyDescent="0.25">
      <c r="AM134"/>
    </row>
    <row r="135" spans="39:39" x14ac:dyDescent="0.25">
      <c r="AM135"/>
    </row>
    <row r="136" spans="39:39" x14ac:dyDescent="0.25">
      <c r="AM136"/>
    </row>
    <row r="137" spans="39:39" x14ac:dyDescent="0.25">
      <c r="AM137"/>
    </row>
    <row r="138" spans="39:39" x14ac:dyDescent="0.25">
      <c r="AM138"/>
    </row>
    <row r="139" spans="39:39" x14ac:dyDescent="0.25">
      <c r="AM139"/>
    </row>
    <row r="140" spans="39:39" x14ac:dyDescent="0.25">
      <c r="AM140"/>
    </row>
    <row r="141" spans="39:39" x14ac:dyDescent="0.25">
      <c r="AM141"/>
    </row>
    <row r="142" spans="39:39" x14ac:dyDescent="0.25">
      <c r="AM142"/>
    </row>
    <row r="143" spans="39:39" x14ac:dyDescent="0.25">
      <c r="AM143"/>
    </row>
    <row r="144" spans="39:39" x14ac:dyDescent="0.25">
      <c r="AM144"/>
    </row>
    <row r="145" spans="39:39" x14ac:dyDescent="0.25">
      <c r="AM145"/>
    </row>
    <row r="146" spans="39:39" x14ac:dyDescent="0.25">
      <c r="AM146"/>
    </row>
    <row r="147" spans="39:39" x14ac:dyDescent="0.25">
      <c r="AM147"/>
    </row>
    <row r="148" spans="39:39" x14ac:dyDescent="0.25">
      <c r="AM148"/>
    </row>
    <row r="149" spans="39:39" x14ac:dyDescent="0.25">
      <c r="AM149"/>
    </row>
    <row r="150" spans="39:39" x14ac:dyDescent="0.25">
      <c r="AM150"/>
    </row>
    <row r="151" spans="39:39" x14ac:dyDescent="0.25">
      <c r="AM151"/>
    </row>
    <row r="152" spans="39:39" x14ac:dyDescent="0.25">
      <c r="AM152"/>
    </row>
    <row r="153" spans="39:39" x14ac:dyDescent="0.25">
      <c r="AM153"/>
    </row>
    <row r="154" spans="39:39" x14ac:dyDescent="0.25">
      <c r="AM154"/>
    </row>
    <row r="155" spans="39:39" x14ac:dyDescent="0.25">
      <c r="AM155"/>
    </row>
    <row r="156" spans="39:39" x14ac:dyDescent="0.25">
      <c r="AM156"/>
    </row>
    <row r="157" spans="39:39" x14ac:dyDescent="0.25">
      <c r="AM157"/>
    </row>
    <row r="158" spans="39:39" x14ac:dyDescent="0.25">
      <c r="AM158"/>
    </row>
    <row r="159" spans="39:39" x14ac:dyDescent="0.25">
      <c r="AM159"/>
    </row>
    <row r="160" spans="39:39" x14ac:dyDescent="0.25">
      <c r="AM160"/>
    </row>
    <row r="161" spans="39:39" x14ac:dyDescent="0.25">
      <c r="AM161"/>
    </row>
    <row r="162" spans="39:39" x14ac:dyDescent="0.25">
      <c r="AM162"/>
    </row>
    <row r="163" spans="39:39" x14ac:dyDescent="0.25">
      <c r="AM163"/>
    </row>
    <row r="164" spans="39:39" x14ac:dyDescent="0.25">
      <c r="AM164"/>
    </row>
    <row r="165" spans="39:39" x14ac:dyDescent="0.25">
      <c r="AM165"/>
    </row>
    <row r="166" spans="39:39" x14ac:dyDescent="0.25">
      <c r="AM166"/>
    </row>
    <row r="167" spans="39:39" x14ac:dyDescent="0.25">
      <c r="AM167"/>
    </row>
    <row r="168" spans="39:39" x14ac:dyDescent="0.25">
      <c r="AM168"/>
    </row>
    <row r="169" spans="39:39" x14ac:dyDescent="0.25">
      <c r="AM169"/>
    </row>
    <row r="170" spans="39:39" x14ac:dyDescent="0.25">
      <c r="AM170"/>
    </row>
    <row r="171" spans="39:39" x14ac:dyDescent="0.25">
      <c r="AM171"/>
    </row>
    <row r="172" spans="39:39" x14ac:dyDescent="0.25">
      <c r="AM172"/>
    </row>
    <row r="173" spans="39:39" x14ac:dyDescent="0.25">
      <c r="AM173"/>
    </row>
    <row r="174" spans="39:39" x14ac:dyDescent="0.25">
      <c r="AM174"/>
    </row>
    <row r="175" spans="39:39" x14ac:dyDescent="0.25">
      <c r="AM175"/>
    </row>
    <row r="176" spans="39:39" x14ac:dyDescent="0.25">
      <c r="AM176"/>
    </row>
    <row r="177" spans="39:39" x14ac:dyDescent="0.25">
      <c r="AM177"/>
    </row>
    <row r="178" spans="39:39" x14ac:dyDescent="0.25">
      <c r="AM178"/>
    </row>
    <row r="179" spans="39:39" x14ac:dyDescent="0.25">
      <c r="AM179"/>
    </row>
    <row r="180" spans="39:39" x14ac:dyDescent="0.25">
      <c r="AM180"/>
    </row>
    <row r="181" spans="39:39" x14ac:dyDescent="0.25">
      <c r="AM181"/>
    </row>
    <row r="182" spans="39:39" x14ac:dyDescent="0.25">
      <c r="AM182"/>
    </row>
    <row r="183" spans="39:39" x14ac:dyDescent="0.25">
      <c r="AM183"/>
    </row>
    <row r="184" spans="39:39" x14ac:dyDescent="0.25">
      <c r="AM184"/>
    </row>
    <row r="185" spans="39:39" x14ac:dyDescent="0.25">
      <c r="AM185"/>
    </row>
    <row r="186" spans="39:39" x14ac:dyDescent="0.25">
      <c r="AM186"/>
    </row>
    <row r="187" spans="39:39" x14ac:dyDescent="0.25">
      <c r="AM187"/>
    </row>
    <row r="188" spans="39:39" x14ac:dyDescent="0.25">
      <c r="AM188"/>
    </row>
    <row r="189" spans="39:39" x14ac:dyDescent="0.25">
      <c r="AM189"/>
    </row>
    <row r="190" spans="39:39" x14ac:dyDescent="0.25">
      <c r="AM190"/>
    </row>
    <row r="191" spans="39:39" x14ac:dyDescent="0.25">
      <c r="AM191"/>
    </row>
    <row r="192" spans="39:39" x14ac:dyDescent="0.25">
      <c r="AM192"/>
    </row>
    <row r="193" spans="39:39" x14ac:dyDescent="0.25">
      <c r="AM193"/>
    </row>
    <row r="194" spans="39:39" x14ac:dyDescent="0.25">
      <c r="AM194"/>
    </row>
    <row r="195" spans="39:39" x14ac:dyDescent="0.25">
      <c r="AM195"/>
    </row>
    <row r="196" spans="39:39" x14ac:dyDescent="0.25">
      <c r="AM196"/>
    </row>
    <row r="197" spans="39:39" x14ac:dyDescent="0.25">
      <c r="AM197"/>
    </row>
    <row r="198" spans="39:39" x14ac:dyDescent="0.25">
      <c r="AM198"/>
    </row>
    <row r="199" spans="39:39" x14ac:dyDescent="0.25">
      <c r="AM199"/>
    </row>
    <row r="200" spans="39:39" x14ac:dyDescent="0.25">
      <c r="AM200"/>
    </row>
    <row r="201" spans="39:39" x14ac:dyDescent="0.25">
      <c r="AM201"/>
    </row>
    <row r="202" spans="39:39" x14ac:dyDescent="0.25">
      <c r="AM202"/>
    </row>
    <row r="203" spans="39:39" x14ac:dyDescent="0.25">
      <c r="AM203"/>
    </row>
    <row r="204" spans="39:39" x14ac:dyDescent="0.25">
      <c r="AM204"/>
    </row>
    <row r="205" spans="39:39" x14ac:dyDescent="0.25">
      <c r="AM205"/>
    </row>
    <row r="206" spans="39:39" x14ac:dyDescent="0.25">
      <c r="AM206"/>
    </row>
    <row r="207" spans="39:39" x14ac:dyDescent="0.25">
      <c r="AM207"/>
    </row>
    <row r="208" spans="39:39" x14ac:dyDescent="0.25">
      <c r="AM208"/>
    </row>
    <row r="209" spans="39:39" x14ac:dyDescent="0.25">
      <c r="AM209"/>
    </row>
    <row r="210" spans="39:39" x14ac:dyDescent="0.25">
      <c r="AM210"/>
    </row>
    <row r="211" spans="39:39" x14ac:dyDescent="0.25">
      <c r="AM211"/>
    </row>
    <row r="212" spans="39:39" x14ac:dyDescent="0.25">
      <c r="AM212"/>
    </row>
    <row r="213" spans="39:39" x14ac:dyDescent="0.25">
      <c r="AM213"/>
    </row>
    <row r="214" spans="39:39" x14ac:dyDescent="0.25">
      <c r="AM214"/>
    </row>
    <row r="215" spans="39:39" x14ac:dyDescent="0.25">
      <c r="AM215"/>
    </row>
    <row r="216" spans="39:39" x14ac:dyDescent="0.25">
      <c r="AM216"/>
    </row>
    <row r="217" spans="39:39" x14ac:dyDescent="0.25">
      <c r="AM217"/>
    </row>
    <row r="218" spans="39:39" x14ac:dyDescent="0.25">
      <c r="AM218"/>
    </row>
    <row r="219" spans="39:39" x14ac:dyDescent="0.25">
      <c r="AM219"/>
    </row>
    <row r="220" spans="39:39" x14ac:dyDescent="0.25">
      <c r="AM220"/>
    </row>
    <row r="221" spans="39:39" x14ac:dyDescent="0.25">
      <c r="AM221"/>
    </row>
    <row r="222" spans="39:39" x14ac:dyDescent="0.25">
      <c r="AM222"/>
    </row>
    <row r="223" spans="39:39" x14ac:dyDescent="0.25">
      <c r="AM223"/>
    </row>
    <row r="224" spans="39:39" x14ac:dyDescent="0.25">
      <c r="AM224"/>
    </row>
    <row r="225" spans="39:39" x14ac:dyDescent="0.25">
      <c r="AM225"/>
    </row>
    <row r="226" spans="39:39" x14ac:dyDescent="0.25">
      <c r="AM226"/>
    </row>
    <row r="227" spans="39:39" x14ac:dyDescent="0.25">
      <c r="AM227"/>
    </row>
    <row r="228" spans="39:39" x14ac:dyDescent="0.25">
      <c r="AM228"/>
    </row>
    <row r="229" spans="39:39" x14ac:dyDescent="0.25">
      <c r="AM229"/>
    </row>
    <row r="230" spans="39:39" x14ac:dyDescent="0.25">
      <c r="AM230"/>
    </row>
    <row r="231" spans="39:39" x14ac:dyDescent="0.25">
      <c r="AM231"/>
    </row>
    <row r="232" spans="39:39" x14ac:dyDescent="0.25">
      <c r="AM232"/>
    </row>
    <row r="233" spans="39:39" x14ac:dyDescent="0.25">
      <c r="AM233"/>
    </row>
    <row r="234" spans="39:39" x14ac:dyDescent="0.25">
      <c r="AM234"/>
    </row>
    <row r="235" spans="39:39" x14ac:dyDescent="0.25">
      <c r="AM235"/>
    </row>
    <row r="236" spans="39:39" x14ac:dyDescent="0.25">
      <c r="AM236"/>
    </row>
    <row r="237" spans="39:39" x14ac:dyDescent="0.25">
      <c r="AM237"/>
    </row>
    <row r="238" spans="39:39" x14ac:dyDescent="0.25">
      <c r="AM238"/>
    </row>
    <row r="239" spans="39:39" x14ac:dyDescent="0.25">
      <c r="AM239"/>
    </row>
    <row r="240" spans="39:39" x14ac:dyDescent="0.25">
      <c r="AM240"/>
    </row>
    <row r="241" spans="39:39" x14ac:dyDescent="0.25">
      <c r="AM241"/>
    </row>
    <row r="242" spans="39:39" x14ac:dyDescent="0.25">
      <c r="AM242"/>
    </row>
    <row r="243" spans="39:39" x14ac:dyDescent="0.25">
      <c r="AM243"/>
    </row>
    <row r="244" spans="39:39" x14ac:dyDescent="0.25">
      <c r="AM244"/>
    </row>
    <row r="245" spans="39:39" x14ac:dyDescent="0.25">
      <c r="AM245"/>
    </row>
    <row r="246" spans="39:39" x14ac:dyDescent="0.25">
      <c r="AM246"/>
    </row>
    <row r="247" spans="39:39" x14ac:dyDescent="0.25">
      <c r="AM247"/>
    </row>
    <row r="248" spans="39:39" x14ac:dyDescent="0.25">
      <c r="AM248"/>
    </row>
    <row r="249" spans="39:39" x14ac:dyDescent="0.25">
      <c r="AM249"/>
    </row>
    <row r="250" spans="39:39" x14ac:dyDescent="0.25">
      <c r="AM250"/>
    </row>
    <row r="251" spans="39:39" x14ac:dyDescent="0.25">
      <c r="AM251"/>
    </row>
    <row r="252" spans="39:39" x14ac:dyDescent="0.25">
      <c r="AM252"/>
    </row>
    <row r="253" spans="39:39" x14ac:dyDescent="0.25">
      <c r="AM253"/>
    </row>
    <row r="254" spans="39:39" x14ac:dyDescent="0.25">
      <c r="AM254"/>
    </row>
    <row r="255" spans="39:39" x14ac:dyDescent="0.25">
      <c r="AM255"/>
    </row>
    <row r="256" spans="39:39" x14ac:dyDescent="0.25">
      <c r="AM256"/>
    </row>
    <row r="257" spans="39:39" x14ac:dyDescent="0.25">
      <c r="AM257"/>
    </row>
    <row r="258" spans="39:39" x14ac:dyDescent="0.25">
      <c r="AM258"/>
    </row>
    <row r="259" spans="39:39" x14ac:dyDescent="0.25">
      <c r="AM259"/>
    </row>
    <row r="260" spans="39:39" x14ac:dyDescent="0.25">
      <c r="AM260"/>
    </row>
    <row r="261" spans="39:39" x14ac:dyDescent="0.25">
      <c r="AM261"/>
    </row>
    <row r="262" spans="39:39" x14ac:dyDescent="0.25">
      <c r="AM262"/>
    </row>
    <row r="263" spans="39:39" x14ac:dyDescent="0.25">
      <c r="AM263"/>
    </row>
    <row r="264" spans="39:39" x14ac:dyDescent="0.25">
      <c r="AM264"/>
    </row>
    <row r="265" spans="39:39" x14ac:dyDescent="0.25">
      <c r="AM265"/>
    </row>
    <row r="266" spans="39:39" x14ac:dyDescent="0.25">
      <c r="AM266"/>
    </row>
    <row r="267" spans="39:39" x14ac:dyDescent="0.25">
      <c r="AM267"/>
    </row>
    <row r="268" spans="39:39" x14ac:dyDescent="0.25">
      <c r="AM268"/>
    </row>
    <row r="269" spans="39:39" x14ac:dyDescent="0.25">
      <c r="AM269"/>
    </row>
    <row r="270" spans="39:39" x14ac:dyDescent="0.25">
      <c r="AM270"/>
    </row>
    <row r="271" spans="39:39" x14ac:dyDescent="0.25">
      <c r="AM271"/>
    </row>
    <row r="272" spans="39:39" x14ac:dyDescent="0.25">
      <c r="AM272"/>
    </row>
    <row r="273" spans="39:39" x14ac:dyDescent="0.25">
      <c r="AM273"/>
    </row>
    <row r="274" spans="39:39" x14ac:dyDescent="0.25">
      <c r="AM274"/>
    </row>
    <row r="275" spans="39:39" x14ac:dyDescent="0.25">
      <c r="AM275"/>
    </row>
    <row r="276" spans="39:39" x14ac:dyDescent="0.25">
      <c r="AM276"/>
    </row>
    <row r="277" spans="39:39" x14ac:dyDescent="0.25">
      <c r="AM277"/>
    </row>
    <row r="278" spans="39:39" x14ac:dyDescent="0.25">
      <c r="AM278"/>
    </row>
    <row r="279" spans="39:39" x14ac:dyDescent="0.25">
      <c r="AM279"/>
    </row>
    <row r="280" spans="39:39" x14ac:dyDescent="0.25">
      <c r="AM280"/>
    </row>
    <row r="281" spans="39:39" x14ac:dyDescent="0.25">
      <c r="AM281"/>
    </row>
    <row r="282" spans="39:39" x14ac:dyDescent="0.25">
      <c r="AM282"/>
    </row>
    <row r="283" spans="39:39" x14ac:dyDescent="0.25">
      <c r="AM283"/>
    </row>
    <row r="284" spans="39:39" x14ac:dyDescent="0.25">
      <c r="AM284"/>
    </row>
    <row r="285" spans="39:39" x14ac:dyDescent="0.25">
      <c r="AM285"/>
    </row>
    <row r="286" spans="39:39" x14ac:dyDescent="0.25">
      <c r="AM286"/>
    </row>
    <row r="287" spans="39:39" x14ac:dyDescent="0.25">
      <c r="AM287"/>
    </row>
    <row r="288" spans="39:39" x14ac:dyDescent="0.25">
      <c r="AM288"/>
    </row>
    <row r="289" spans="39:39" x14ac:dyDescent="0.25">
      <c r="AM289"/>
    </row>
    <row r="290" spans="39:39" x14ac:dyDescent="0.25">
      <c r="AM290"/>
    </row>
    <row r="291" spans="39:39" x14ac:dyDescent="0.25">
      <c r="AM291"/>
    </row>
    <row r="292" spans="39:39" x14ac:dyDescent="0.25">
      <c r="AM292"/>
    </row>
    <row r="293" spans="39:39" x14ac:dyDescent="0.25">
      <c r="AM293"/>
    </row>
    <row r="294" spans="39:39" x14ac:dyDescent="0.25">
      <c r="AM294"/>
    </row>
    <row r="295" spans="39:39" x14ac:dyDescent="0.25">
      <c r="AM295"/>
    </row>
    <row r="296" spans="39:39" x14ac:dyDescent="0.25">
      <c r="AM296"/>
    </row>
    <row r="297" spans="39:39" x14ac:dyDescent="0.25">
      <c r="AM297"/>
    </row>
    <row r="298" spans="39:39" x14ac:dyDescent="0.25">
      <c r="AM298"/>
    </row>
    <row r="299" spans="39:39" x14ac:dyDescent="0.25">
      <c r="AM299"/>
    </row>
    <row r="300" spans="39:39" x14ac:dyDescent="0.25">
      <c r="AM300"/>
    </row>
    <row r="301" spans="39:39" x14ac:dyDescent="0.25">
      <c r="AM301"/>
    </row>
    <row r="302" spans="39:39" x14ac:dyDescent="0.25">
      <c r="AM302"/>
    </row>
    <row r="303" spans="39:39" x14ac:dyDescent="0.25">
      <c r="AM303"/>
    </row>
    <row r="304" spans="39:39" x14ac:dyDescent="0.25">
      <c r="AM304"/>
    </row>
    <row r="305" spans="39:39" x14ac:dyDescent="0.25">
      <c r="AM305"/>
    </row>
    <row r="306" spans="39:39" x14ac:dyDescent="0.25">
      <c r="AM306"/>
    </row>
    <row r="307" spans="39:39" x14ac:dyDescent="0.25">
      <c r="AM307"/>
    </row>
    <row r="308" spans="39:39" x14ac:dyDescent="0.25">
      <c r="AM308"/>
    </row>
    <row r="309" spans="39:39" x14ac:dyDescent="0.25">
      <c r="AM309"/>
    </row>
    <row r="310" spans="39:39" x14ac:dyDescent="0.25">
      <c r="AM310"/>
    </row>
    <row r="311" spans="39:39" x14ac:dyDescent="0.25">
      <c r="AM311"/>
    </row>
    <row r="312" spans="39:39" x14ac:dyDescent="0.25">
      <c r="AM312"/>
    </row>
    <row r="313" spans="39:39" x14ac:dyDescent="0.25">
      <c r="AM313"/>
    </row>
    <row r="314" spans="39:39" x14ac:dyDescent="0.25">
      <c r="AM314"/>
    </row>
    <row r="315" spans="39:39" x14ac:dyDescent="0.25">
      <c r="AM315"/>
    </row>
    <row r="316" spans="39:39" x14ac:dyDescent="0.25">
      <c r="AM316"/>
    </row>
    <row r="317" spans="39:39" x14ac:dyDescent="0.25">
      <c r="AM317"/>
    </row>
    <row r="318" spans="39:39" x14ac:dyDescent="0.25">
      <c r="AM318"/>
    </row>
    <row r="319" spans="39:39" x14ac:dyDescent="0.25">
      <c r="AM319"/>
    </row>
    <row r="320" spans="39:39" x14ac:dyDescent="0.25">
      <c r="AM320"/>
    </row>
    <row r="321" spans="39:39" x14ac:dyDescent="0.25">
      <c r="AM321"/>
    </row>
    <row r="322" spans="39:39" x14ac:dyDescent="0.25">
      <c r="AM322"/>
    </row>
    <row r="323" spans="39:39" x14ac:dyDescent="0.25">
      <c r="AM323"/>
    </row>
    <row r="324" spans="39:39" x14ac:dyDescent="0.25">
      <c r="AM324"/>
    </row>
    <row r="325" spans="39:39" x14ac:dyDescent="0.25">
      <c r="AM325"/>
    </row>
    <row r="326" spans="39:39" x14ac:dyDescent="0.25">
      <c r="AM326"/>
    </row>
    <row r="327" spans="39:39" x14ac:dyDescent="0.25">
      <c r="AM327"/>
    </row>
    <row r="328" spans="39:39" x14ac:dyDescent="0.25">
      <c r="AM328"/>
    </row>
    <row r="329" spans="39:39" x14ac:dyDescent="0.25">
      <c r="AM329"/>
    </row>
    <row r="330" spans="39:39" x14ac:dyDescent="0.25">
      <c r="AM330"/>
    </row>
    <row r="331" spans="39:39" x14ac:dyDescent="0.25">
      <c r="AM331"/>
    </row>
    <row r="332" spans="39:39" x14ac:dyDescent="0.25">
      <c r="AM332"/>
    </row>
    <row r="333" spans="39:39" x14ac:dyDescent="0.25">
      <c r="AM333"/>
    </row>
    <row r="334" spans="39:39" x14ac:dyDescent="0.25">
      <c r="AM334"/>
    </row>
    <row r="335" spans="39:39" x14ac:dyDescent="0.25">
      <c r="AM335"/>
    </row>
    <row r="336" spans="39:39" x14ac:dyDescent="0.25">
      <c r="AM336"/>
    </row>
    <row r="337" spans="39:39" x14ac:dyDescent="0.25">
      <c r="AM337"/>
    </row>
    <row r="338" spans="39:39" x14ac:dyDescent="0.25">
      <c r="AM338"/>
    </row>
    <row r="339" spans="39:39" x14ac:dyDescent="0.25">
      <c r="AM339"/>
    </row>
    <row r="340" spans="39:39" x14ac:dyDescent="0.25">
      <c r="AM340"/>
    </row>
    <row r="341" spans="39:39" x14ac:dyDescent="0.25">
      <c r="AM341"/>
    </row>
    <row r="342" spans="39:39" x14ac:dyDescent="0.25">
      <c r="AM342"/>
    </row>
    <row r="343" spans="39:39" x14ac:dyDescent="0.25">
      <c r="AM343"/>
    </row>
    <row r="344" spans="39:39" x14ac:dyDescent="0.25">
      <c r="AM344"/>
    </row>
    <row r="345" spans="39:39" x14ac:dyDescent="0.25">
      <c r="AM345"/>
    </row>
    <row r="346" spans="39:39" x14ac:dyDescent="0.25">
      <c r="AM346"/>
    </row>
    <row r="347" spans="39:39" x14ac:dyDescent="0.25">
      <c r="AM347"/>
    </row>
    <row r="348" spans="39:39" x14ac:dyDescent="0.25">
      <c r="AM348"/>
    </row>
    <row r="349" spans="39:39" x14ac:dyDescent="0.25">
      <c r="AM349"/>
    </row>
    <row r="350" spans="39:39" x14ac:dyDescent="0.25">
      <c r="AM350"/>
    </row>
    <row r="351" spans="39:39" x14ac:dyDescent="0.25">
      <c r="AM351"/>
    </row>
    <row r="352" spans="39:39" x14ac:dyDescent="0.25">
      <c r="AM352"/>
    </row>
    <row r="353" spans="39:39" x14ac:dyDescent="0.25">
      <c r="AM353"/>
    </row>
    <row r="354" spans="39:39" x14ac:dyDescent="0.25">
      <c r="AM354"/>
    </row>
    <row r="355" spans="39:39" x14ac:dyDescent="0.25">
      <c r="AM355"/>
    </row>
    <row r="356" spans="39:39" x14ac:dyDescent="0.25">
      <c r="AM356"/>
    </row>
    <row r="357" spans="39:39" x14ac:dyDescent="0.25">
      <c r="AM357"/>
    </row>
    <row r="358" spans="39:39" x14ac:dyDescent="0.25">
      <c r="AM358"/>
    </row>
    <row r="359" spans="39:39" x14ac:dyDescent="0.25">
      <c r="AM359"/>
    </row>
    <row r="360" spans="39:39" x14ac:dyDescent="0.25">
      <c r="AM360"/>
    </row>
  </sheetData>
  <mergeCells count="1">
    <mergeCell ref="A1:M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90" zoomScaleNormal="90" workbookViewId="0">
      <selection activeCell="I22" sqref="I22"/>
    </sheetView>
  </sheetViews>
  <sheetFormatPr defaultColWidth="9.140625" defaultRowHeight="15" x14ac:dyDescent="0.25"/>
  <cols>
    <col min="1" max="1" width="24.7109375" style="30" customWidth="1"/>
    <col min="2" max="2" width="8.42578125" style="30" bestFit="1" customWidth="1"/>
    <col min="3" max="3" width="9.28515625" style="30" bestFit="1" customWidth="1"/>
    <col min="4" max="4" width="8.42578125" style="30" bestFit="1" customWidth="1"/>
    <col min="5" max="5" width="7.42578125" style="30" bestFit="1" customWidth="1"/>
    <col min="6" max="6" width="12.5703125" style="30" bestFit="1" customWidth="1"/>
    <col min="7" max="8" width="9.140625" style="30"/>
    <col min="9" max="9" width="162.7109375" style="30" bestFit="1" customWidth="1"/>
    <col min="10" max="16384" width="9.140625" style="30"/>
  </cols>
  <sheetData>
    <row r="1" spans="1:9" ht="30" customHeight="1" x14ac:dyDescent="0.25">
      <c r="A1" s="174" t="s">
        <v>29</v>
      </c>
      <c r="B1" s="174"/>
      <c r="C1" s="174"/>
      <c r="D1" s="174"/>
      <c r="E1" s="174"/>
      <c r="F1" s="174"/>
    </row>
    <row r="2" spans="1:9" x14ac:dyDescent="0.25">
      <c r="A2" s="173" t="s">
        <v>30</v>
      </c>
      <c r="B2" s="173"/>
      <c r="C2" s="173"/>
      <c r="D2" s="173"/>
      <c r="E2" s="173"/>
      <c r="F2" s="173"/>
    </row>
    <row r="3" spans="1:9" ht="28.5" customHeight="1" x14ac:dyDescent="0.25">
      <c r="B3" s="143" t="s">
        <v>31</v>
      </c>
      <c r="C3" s="143" t="s">
        <v>67</v>
      </c>
      <c r="D3" s="143" t="s">
        <v>32</v>
      </c>
      <c r="E3" s="143" t="s">
        <v>37</v>
      </c>
      <c r="F3" s="143" t="s">
        <v>33</v>
      </c>
    </row>
    <row r="4" spans="1:9" x14ac:dyDescent="0.25">
      <c r="A4" s="31" t="s">
        <v>124</v>
      </c>
      <c r="B4" s="36">
        <v>3</v>
      </c>
      <c r="C4" s="36">
        <v>1.8</v>
      </c>
      <c r="D4" s="36">
        <v>3.3</v>
      </c>
      <c r="E4" s="36">
        <v>-0.5</v>
      </c>
      <c r="F4" s="36">
        <v>2.7</v>
      </c>
      <c r="I4" s="25"/>
    </row>
    <row r="5" spans="1:9" x14ac:dyDescent="0.25">
      <c r="A5" s="32" t="s">
        <v>126</v>
      </c>
      <c r="B5" s="37">
        <v>4.0999999999999996</v>
      </c>
      <c r="C5" s="37">
        <v>1.9</v>
      </c>
      <c r="D5" s="37">
        <v>4.2</v>
      </c>
      <c r="E5" s="37">
        <v>0.6</v>
      </c>
      <c r="F5" s="37">
        <v>3.6</v>
      </c>
      <c r="I5" s="25"/>
    </row>
    <row r="6" spans="1:9" x14ac:dyDescent="0.25">
      <c r="A6" s="32" t="s">
        <v>128</v>
      </c>
      <c r="B6" s="37">
        <v>2.5</v>
      </c>
      <c r="C6" s="37">
        <v>2.2000000000000002</v>
      </c>
      <c r="D6" s="37">
        <v>4.0999999999999996</v>
      </c>
      <c r="E6" s="37">
        <v>0.2</v>
      </c>
      <c r="F6" s="37">
        <v>2.6</v>
      </c>
      <c r="I6" s="25"/>
    </row>
    <row r="7" spans="1:9" x14ac:dyDescent="0.25">
      <c r="A7" s="32" t="s">
        <v>130</v>
      </c>
      <c r="B7" s="37">
        <v>2.6</v>
      </c>
      <c r="C7" s="37">
        <v>2.5</v>
      </c>
      <c r="D7" s="37">
        <v>4.3</v>
      </c>
      <c r="E7" s="37">
        <v>0.8</v>
      </c>
      <c r="F7" s="37">
        <v>2.7</v>
      </c>
      <c r="I7" s="25"/>
    </row>
    <row r="8" spans="1:9" x14ac:dyDescent="0.25">
      <c r="A8" s="32" t="s">
        <v>132</v>
      </c>
      <c r="B8" s="37">
        <v>2.2000000000000002</v>
      </c>
      <c r="C8" s="37">
        <v>2.4</v>
      </c>
      <c r="D8" s="37">
        <v>4.0999999999999996</v>
      </c>
      <c r="E8" s="37">
        <v>5.2</v>
      </c>
      <c r="F8" s="37">
        <v>2.5</v>
      </c>
      <c r="I8" s="25"/>
    </row>
    <row r="9" spans="1:9" x14ac:dyDescent="0.25">
      <c r="A9" s="32" t="s">
        <v>134</v>
      </c>
      <c r="B9" s="37">
        <v>1.9</v>
      </c>
      <c r="C9" s="37">
        <v>2</v>
      </c>
      <c r="D9" s="37">
        <v>4.2</v>
      </c>
      <c r="E9" s="37">
        <v>5.3</v>
      </c>
      <c r="F9" s="37">
        <v>2.2999999999999998</v>
      </c>
      <c r="I9" s="25"/>
    </row>
    <row r="10" spans="1:9" x14ac:dyDescent="0.25">
      <c r="A10" s="32" t="s">
        <v>135</v>
      </c>
      <c r="B10" s="37">
        <v>2</v>
      </c>
      <c r="C10" s="37">
        <v>2</v>
      </c>
      <c r="D10" s="37">
        <v>4</v>
      </c>
      <c r="E10" s="37">
        <v>4.5</v>
      </c>
      <c r="F10" s="37">
        <v>2.2999999999999998</v>
      </c>
      <c r="I10" s="25"/>
    </row>
    <row r="11" spans="1:9" x14ac:dyDescent="0.25">
      <c r="A11" s="32" t="s">
        <v>139</v>
      </c>
      <c r="B11" s="37">
        <v>1</v>
      </c>
      <c r="C11" s="37">
        <v>5.4</v>
      </c>
      <c r="D11" s="37">
        <v>7.9</v>
      </c>
      <c r="E11" s="37">
        <v>4</v>
      </c>
      <c r="F11" s="37">
        <v>2.8</v>
      </c>
      <c r="I11" s="25"/>
    </row>
    <row r="12" spans="1:9" x14ac:dyDescent="0.25">
      <c r="A12" s="32" t="s">
        <v>142</v>
      </c>
      <c r="B12" s="37">
        <v>1.1000000000000001</v>
      </c>
      <c r="C12" s="37">
        <v>5.4</v>
      </c>
      <c r="D12" s="37">
        <v>5.3</v>
      </c>
      <c r="E12" s="37">
        <v>2</v>
      </c>
      <c r="F12" s="37">
        <v>2.5</v>
      </c>
      <c r="I12" s="25"/>
    </row>
    <row r="13" spans="1:9" x14ac:dyDescent="0.25">
      <c r="A13" s="32" t="s">
        <v>143</v>
      </c>
      <c r="B13" s="37">
        <v>1.1000000000000001</v>
      </c>
      <c r="C13" s="37">
        <v>5.3</v>
      </c>
      <c r="D13" s="37">
        <v>5.2</v>
      </c>
      <c r="E13" s="37">
        <v>2.5</v>
      </c>
      <c r="F13" s="37">
        <v>2.5</v>
      </c>
      <c r="I13" s="25"/>
    </row>
    <row r="14" spans="1:9" x14ac:dyDescent="0.25">
      <c r="A14" s="32" t="s">
        <v>146</v>
      </c>
      <c r="B14" s="37">
        <v>1</v>
      </c>
      <c r="C14" s="37">
        <v>4.8</v>
      </c>
      <c r="D14" s="37">
        <v>5.2</v>
      </c>
      <c r="E14" s="37">
        <v>2.6</v>
      </c>
      <c r="F14" s="37">
        <v>2.2999999999999998</v>
      </c>
      <c r="I14" s="25"/>
    </row>
    <row r="15" spans="1:9" x14ac:dyDescent="0.25">
      <c r="A15" s="32" t="s">
        <v>149</v>
      </c>
      <c r="B15" s="37">
        <v>0.8</v>
      </c>
      <c r="C15" s="37">
        <v>4.5999999999999996</v>
      </c>
      <c r="D15" s="37">
        <v>5.5</v>
      </c>
      <c r="E15" s="37">
        <v>4.0999999999999996</v>
      </c>
      <c r="F15" s="37">
        <v>2.2000000000000002</v>
      </c>
    </row>
    <row r="16" spans="1:9" x14ac:dyDescent="0.25">
      <c r="A16" s="33" t="s">
        <v>161</v>
      </c>
      <c r="B16" s="38">
        <v>0.9</v>
      </c>
      <c r="C16" s="38">
        <v>5.0999999999999996</v>
      </c>
      <c r="D16" s="38">
        <v>5.3</v>
      </c>
      <c r="E16" s="38">
        <v>4.0999999999999996</v>
      </c>
      <c r="F16" s="38">
        <v>2.4</v>
      </c>
    </row>
    <row r="17" spans="1:8" ht="30" customHeight="1" x14ac:dyDescent="0.25">
      <c r="A17" s="175" t="s">
        <v>34</v>
      </c>
      <c r="B17" s="175"/>
      <c r="C17" s="175"/>
      <c r="D17" s="175"/>
      <c r="E17" s="175"/>
      <c r="F17" s="175"/>
      <c r="G17" s="28"/>
      <c r="H17" s="28"/>
    </row>
    <row r="18" spans="1:8" ht="30" customHeight="1" x14ac:dyDescent="0.25">
      <c r="A18" s="172" t="s">
        <v>35</v>
      </c>
      <c r="B18" s="172"/>
      <c r="C18" s="172"/>
      <c r="D18" s="172"/>
      <c r="E18" s="172"/>
      <c r="F18" s="172"/>
      <c r="G18" s="28"/>
      <c r="H18" s="28"/>
    </row>
    <row r="19" spans="1:8" ht="30" customHeight="1" x14ac:dyDescent="0.25">
      <c r="A19" s="172" t="s">
        <v>101</v>
      </c>
      <c r="B19" s="172"/>
      <c r="C19" s="172"/>
      <c r="D19" s="172"/>
      <c r="E19" s="172"/>
      <c r="F19" s="172"/>
      <c r="G19" s="28"/>
      <c r="H19" s="28"/>
    </row>
    <row r="20" spans="1:8" ht="21.95" customHeight="1" x14ac:dyDescent="0.25">
      <c r="A20" s="172" t="s">
        <v>36</v>
      </c>
      <c r="B20" s="172"/>
      <c r="C20" s="172"/>
      <c r="D20" s="172"/>
      <c r="E20" s="172"/>
      <c r="F20" s="172"/>
      <c r="G20" s="28"/>
      <c r="H20" s="28"/>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20"/>
  <sheetViews>
    <sheetView showGridLines="0" zoomScale="90" zoomScaleNormal="90" workbookViewId="0">
      <selection sqref="A1:XFD1048576"/>
    </sheetView>
  </sheetViews>
  <sheetFormatPr defaultRowHeight="15" x14ac:dyDescent="0.25"/>
  <cols>
    <col min="1" max="1" width="22.140625" customWidth="1"/>
    <col min="2" max="5" width="9.7109375" customWidth="1"/>
    <col min="6" max="6" width="12.57031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s>
  <sheetData>
    <row r="1" spans="1:8" ht="30" customHeight="1" x14ac:dyDescent="0.25">
      <c r="A1" s="174" t="s">
        <v>38</v>
      </c>
      <c r="B1" s="174"/>
      <c r="C1" s="174"/>
      <c r="D1" s="174"/>
      <c r="E1" s="174"/>
      <c r="F1" s="174"/>
    </row>
    <row r="2" spans="1:8" x14ac:dyDescent="0.25">
      <c r="A2" s="173" t="s">
        <v>39</v>
      </c>
      <c r="B2" s="173"/>
      <c r="C2" s="173"/>
      <c r="D2" s="173"/>
      <c r="E2" s="173"/>
      <c r="F2" s="173"/>
    </row>
    <row r="3" spans="1:8" ht="42.75" x14ac:dyDescent="0.25">
      <c r="A3" s="102"/>
      <c r="B3" s="102" t="s">
        <v>31</v>
      </c>
      <c r="C3" s="102" t="s">
        <v>67</v>
      </c>
      <c r="D3" s="102" t="s">
        <v>32</v>
      </c>
      <c r="E3" s="102" t="s">
        <v>37</v>
      </c>
      <c r="F3" s="102" t="s">
        <v>33</v>
      </c>
    </row>
    <row r="4" spans="1:8" x14ac:dyDescent="0.25">
      <c r="A4" s="12" t="s">
        <v>127</v>
      </c>
      <c r="B4" s="101">
        <v>1</v>
      </c>
      <c r="C4" s="101">
        <v>0.3</v>
      </c>
      <c r="D4" s="101">
        <v>1.4</v>
      </c>
      <c r="E4" s="101">
        <v>1.2</v>
      </c>
      <c r="F4" s="101">
        <v>0.9</v>
      </c>
    </row>
    <row r="5" spans="1:8" x14ac:dyDescent="0.25">
      <c r="A5" s="12" t="s">
        <v>129</v>
      </c>
      <c r="B5" s="101">
        <v>-1.5</v>
      </c>
      <c r="C5" s="101">
        <v>0.4</v>
      </c>
      <c r="D5" s="101">
        <v>0.4</v>
      </c>
      <c r="E5" s="101">
        <v>0.4</v>
      </c>
      <c r="F5" s="101">
        <v>-0.9</v>
      </c>
    </row>
    <row r="6" spans="1:8" x14ac:dyDescent="0.25">
      <c r="A6" s="12" t="s">
        <v>131</v>
      </c>
      <c r="B6" s="101">
        <v>-0.1</v>
      </c>
      <c r="C6" s="101">
        <v>0.7</v>
      </c>
      <c r="D6" s="101">
        <v>0.6</v>
      </c>
      <c r="E6" s="101">
        <v>0.6</v>
      </c>
      <c r="F6" s="101">
        <v>0.2</v>
      </c>
    </row>
    <row r="7" spans="1:8" x14ac:dyDescent="0.25">
      <c r="A7" s="12" t="s">
        <v>133</v>
      </c>
      <c r="B7" s="101">
        <v>-0.1</v>
      </c>
      <c r="C7" s="101">
        <v>0.6</v>
      </c>
      <c r="D7" s="101">
        <v>0.5</v>
      </c>
      <c r="E7" s="101">
        <v>0.4</v>
      </c>
      <c r="F7" s="101">
        <v>0.2</v>
      </c>
    </row>
    <row r="8" spans="1:8" x14ac:dyDescent="0.25">
      <c r="A8" s="12" t="s">
        <v>136</v>
      </c>
      <c r="B8" s="101">
        <v>-0.5</v>
      </c>
      <c r="C8" s="101">
        <v>0</v>
      </c>
      <c r="D8" s="101">
        <v>0.3</v>
      </c>
      <c r="E8" s="101">
        <v>0.6</v>
      </c>
      <c r="F8" s="101">
        <v>-0.3</v>
      </c>
    </row>
    <row r="9" spans="1:8" x14ac:dyDescent="0.25">
      <c r="A9" s="12" t="s">
        <v>137</v>
      </c>
      <c r="B9" s="101">
        <v>0.1</v>
      </c>
      <c r="C9" s="101">
        <v>-0.1</v>
      </c>
      <c r="D9" s="101">
        <v>0.3</v>
      </c>
      <c r="E9" s="101">
        <v>0.4</v>
      </c>
      <c r="F9" s="101">
        <v>0.1</v>
      </c>
    </row>
    <row r="10" spans="1:8" x14ac:dyDescent="0.25">
      <c r="A10" s="12" t="s">
        <v>140</v>
      </c>
      <c r="B10" s="101">
        <v>0.1</v>
      </c>
      <c r="C10" s="101">
        <v>0.6</v>
      </c>
      <c r="D10" s="101">
        <v>1.2</v>
      </c>
      <c r="E10" s="101">
        <v>0.3</v>
      </c>
      <c r="F10" s="101">
        <v>0.3</v>
      </c>
    </row>
    <row r="11" spans="1:8" x14ac:dyDescent="0.25">
      <c r="A11" s="12" t="s">
        <v>144</v>
      </c>
      <c r="B11" s="101">
        <v>0.3</v>
      </c>
      <c r="C11" s="101">
        <v>0.6</v>
      </c>
      <c r="D11" s="101">
        <v>-0.3</v>
      </c>
      <c r="E11" s="101">
        <v>-1.3</v>
      </c>
      <c r="F11" s="101">
        <v>0.3</v>
      </c>
    </row>
    <row r="12" spans="1:8" x14ac:dyDescent="0.25">
      <c r="A12" s="12" t="s">
        <v>145</v>
      </c>
      <c r="B12" s="101">
        <v>0.5</v>
      </c>
      <c r="C12" s="101">
        <v>0.4</v>
      </c>
      <c r="D12" s="101">
        <v>0.1</v>
      </c>
      <c r="E12" s="101">
        <v>0.3</v>
      </c>
      <c r="F12" s="101">
        <v>0.4</v>
      </c>
    </row>
    <row r="13" spans="1:8" x14ac:dyDescent="0.25">
      <c r="A13" s="12" t="s">
        <v>147</v>
      </c>
      <c r="B13" s="101">
        <v>0.3</v>
      </c>
      <c r="C13" s="101">
        <v>0.4</v>
      </c>
      <c r="D13" s="101">
        <v>0</v>
      </c>
      <c r="E13" s="101">
        <v>0.7</v>
      </c>
      <c r="F13" s="101">
        <v>0.3</v>
      </c>
    </row>
    <row r="14" spans="1:8" x14ac:dyDescent="0.25">
      <c r="A14" s="12" t="s">
        <v>150</v>
      </c>
      <c r="B14" s="101">
        <v>0.4</v>
      </c>
      <c r="C14" s="101">
        <v>0.4</v>
      </c>
      <c r="D14" s="101">
        <v>0.4</v>
      </c>
      <c r="E14" s="101">
        <v>0</v>
      </c>
      <c r="F14" s="101">
        <v>0.4</v>
      </c>
    </row>
    <row r="15" spans="1:8" x14ac:dyDescent="0.25">
      <c r="A15" s="103" t="s">
        <v>162</v>
      </c>
      <c r="B15" s="104">
        <v>0.4</v>
      </c>
      <c r="C15" s="104">
        <v>0.6</v>
      </c>
      <c r="D15" s="104">
        <v>0.2</v>
      </c>
      <c r="E15" s="104">
        <v>0.5</v>
      </c>
      <c r="F15" s="104">
        <v>0.4</v>
      </c>
    </row>
    <row r="16" spans="1:8" ht="30" customHeight="1" x14ac:dyDescent="0.25">
      <c r="A16" s="177" t="s">
        <v>34</v>
      </c>
      <c r="B16" s="177"/>
      <c r="C16" s="177"/>
      <c r="D16" s="177"/>
      <c r="E16" s="177"/>
      <c r="F16" s="177"/>
      <c r="G16" s="35"/>
      <c r="H16" s="35"/>
    </row>
    <row r="17" spans="1:8" ht="30" customHeight="1" x14ac:dyDescent="0.25">
      <c r="A17" s="172" t="s">
        <v>35</v>
      </c>
      <c r="B17" s="172"/>
      <c r="C17" s="172"/>
      <c r="D17" s="172"/>
      <c r="E17" s="172"/>
      <c r="F17" s="172"/>
      <c r="G17" s="35"/>
      <c r="H17" s="35"/>
    </row>
    <row r="18" spans="1:8" ht="30" customHeight="1" x14ac:dyDescent="0.25">
      <c r="A18" s="172" t="s">
        <v>101</v>
      </c>
      <c r="B18" s="172"/>
      <c r="C18" s="172"/>
      <c r="D18" s="172"/>
      <c r="E18" s="172"/>
      <c r="F18" s="172"/>
      <c r="G18" s="35"/>
      <c r="H18" s="35"/>
    </row>
    <row r="19" spans="1:8" ht="33" customHeight="1" x14ac:dyDescent="0.25">
      <c r="A19" s="172" t="s">
        <v>36</v>
      </c>
      <c r="B19" s="172"/>
      <c r="C19" s="172"/>
      <c r="D19" s="172"/>
      <c r="E19" s="172"/>
      <c r="F19" s="172"/>
      <c r="G19" s="35"/>
      <c r="H19" s="35"/>
    </row>
    <row r="20" spans="1:8" ht="24" customHeight="1" x14ac:dyDescent="0.25">
      <c r="A20" s="176"/>
      <c r="B20" s="176"/>
      <c r="C20" s="176"/>
      <c r="D20" s="176"/>
      <c r="E20" s="176"/>
      <c r="F20" s="176"/>
      <c r="G20" s="176"/>
      <c r="H20" s="176"/>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sqref="A1:XFD1048576"/>
    </sheetView>
  </sheetViews>
  <sheetFormatPr defaultColWidth="9.140625" defaultRowHeight="15" x14ac:dyDescent="0.25"/>
  <cols>
    <col min="1" max="1" width="12.140625" style="21" bestFit="1" customWidth="1"/>
    <col min="2" max="16384" width="9.140625" style="21"/>
  </cols>
  <sheetData>
    <row r="1" spans="1:9" ht="45" customHeight="1" x14ac:dyDescent="0.25">
      <c r="A1" s="174" t="s">
        <v>40</v>
      </c>
      <c r="B1" s="174"/>
      <c r="C1" s="174"/>
      <c r="D1" s="174"/>
      <c r="E1" s="174"/>
    </row>
    <row r="2" spans="1:9" x14ac:dyDescent="0.25">
      <c r="A2" s="179" t="s">
        <v>41</v>
      </c>
      <c r="B2" s="179"/>
      <c r="C2" s="179"/>
      <c r="D2" s="179"/>
      <c r="E2" s="179"/>
    </row>
    <row r="3" spans="1:9" x14ac:dyDescent="0.25">
      <c r="A3" s="39" t="s">
        <v>10</v>
      </c>
      <c r="B3" s="39">
        <v>2016</v>
      </c>
      <c r="C3" s="39">
        <v>2017</v>
      </c>
      <c r="D3" s="116">
        <v>2018</v>
      </c>
      <c r="E3" s="116">
        <v>2019</v>
      </c>
    </row>
    <row r="4" spans="1:9" s="57" customFormat="1" ht="15.6" customHeight="1" x14ac:dyDescent="0.25">
      <c r="A4" s="31" t="s">
        <v>11</v>
      </c>
      <c r="B4" s="36">
        <v>4.0999999999999996</v>
      </c>
      <c r="C4" s="36">
        <v>3.9</v>
      </c>
      <c r="D4" s="37">
        <v>2.9</v>
      </c>
      <c r="E4" s="48">
        <v>2.8</v>
      </c>
    </row>
    <row r="5" spans="1:9" s="56" customFormat="1" x14ac:dyDescent="0.25">
      <c r="A5" s="32" t="s">
        <v>12</v>
      </c>
      <c r="B5" s="37">
        <v>3.8</v>
      </c>
      <c r="C5" s="37">
        <v>3.9</v>
      </c>
      <c r="D5" s="37">
        <v>3</v>
      </c>
      <c r="E5" s="49">
        <v>2.5</v>
      </c>
    </row>
    <row r="6" spans="1:9" s="56" customFormat="1" x14ac:dyDescent="0.25">
      <c r="A6" s="32" t="s">
        <v>13</v>
      </c>
      <c r="B6" s="37">
        <v>3.9</v>
      </c>
      <c r="C6" s="37">
        <v>4</v>
      </c>
      <c r="D6" s="37">
        <v>2.8</v>
      </c>
      <c r="E6" s="49">
        <v>2.5</v>
      </c>
    </row>
    <row r="7" spans="1:9" s="56" customFormat="1" x14ac:dyDescent="0.25">
      <c r="A7" s="32" t="s">
        <v>14</v>
      </c>
      <c r="B7" s="37">
        <v>3.6</v>
      </c>
      <c r="C7" s="37">
        <v>3.9</v>
      </c>
      <c r="D7" s="37">
        <v>3</v>
      </c>
      <c r="E7" s="49">
        <v>2.2999999999999998</v>
      </c>
    </row>
    <row r="8" spans="1:9" s="56" customFormat="1" x14ac:dyDescent="0.25">
      <c r="A8" s="32" t="s">
        <v>15</v>
      </c>
      <c r="B8" s="37">
        <v>3.7</v>
      </c>
      <c r="C8" s="37">
        <v>3.7</v>
      </c>
      <c r="D8" s="37">
        <v>3</v>
      </c>
      <c r="E8" s="49">
        <v>2.2000000000000002</v>
      </c>
    </row>
    <row r="9" spans="1:9" s="57" customFormat="1" x14ac:dyDescent="0.25">
      <c r="A9" s="40" t="s">
        <v>16</v>
      </c>
      <c r="B9" s="42">
        <v>3.9</v>
      </c>
      <c r="C9" s="42">
        <v>3.8</v>
      </c>
      <c r="D9" s="42">
        <v>2.7</v>
      </c>
      <c r="E9" s="53">
        <v>2.4</v>
      </c>
    </row>
    <row r="10" spans="1:9" x14ac:dyDescent="0.25">
      <c r="A10" s="32" t="s">
        <v>17</v>
      </c>
      <c r="B10" s="37">
        <v>4.3</v>
      </c>
      <c r="C10" s="37">
        <v>3.5</v>
      </c>
      <c r="D10" s="37">
        <v>3.6</v>
      </c>
      <c r="E10" s="49">
        <v>0</v>
      </c>
      <c r="F10" s="64"/>
    </row>
    <row r="11" spans="1:9" s="56" customFormat="1" x14ac:dyDescent="0.25">
      <c r="A11" s="32" t="s">
        <v>18</v>
      </c>
      <c r="B11" s="37">
        <v>4.3</v>
      </c>
      <c r="C11" s="37">
        <v>3.4</v>
      </c>
      <c r="D11" s="37">
        <v>2.6</v>
      </c>
      <c r="E11" s="49">
        <v>0</v>
      </c>
    </row>
    <row r="12" spans="1:9" s="56" customFormat="1" x14ac:dyDescent="0.25">
      <c r="A12" s="32" t="s">
        <v>19</v>
      </c>
      <c r="B12" s="37">
        <v>4.3</v>
      </c>
      <c r="C12" s="37">
        <v>3.4</v>
      </c>
      <c r="D12" s="37">
        <v>2.7</v>
      </c>
      <c r="E12" s="49">
        <v>0</v>
      </c>
    </row>
    <row r="13" spans="1:9" s="56" customFormat="1" x14ac:dyDescent="0.25">
      <c r="A13" s="32" t="s">
        <v>20</v>
      </c>
      <c r="B13" s="37">
        <v>4</v>
      </c>
      <c r="C13" s="37">
        <v>3.4</v>
      </c>
      <c r="D13" s="37">
        <v>2.5</v>
      </c>
      <c r="E13" s="49">
        <v>0</v>
      </c>
    </row>
    <row r="14" spans="1:9" s="57" customFormat="1" x14ac:dyDescent="0.25">
      <c r="A14" s="32" t="s">
        <v>21</v>
      </c>
      <c r="B14" s="37">
        <v>3.7</v>
      </c>
      <c r="C14" s="37">
        <v>3.3</v>
      </c>
      <c r="D14" s="37">
        <v>2.2999999999999998</v>
      </c>
      <c r="E14" s="49">
        <v>0</v>
      </c>
    </row>
    <row r="15" spans="1:9" s="56" customFormat="1" x14ac:dyDescent="0.25">
      <c r="A15" s="41" t="s">
        <v>22</v>
      </c>
      <c r="B15" s="43">
        <v>3.7</v>
      </c>
      <c r="C15" s="43">
        <v>3.4</v>
      </c>
      <c r="D15" s="43">
        <v>2.2999999999999998</v>
      </c>
      <c r="E15" s="76">
        <v>0</v>
      </c>
    </row>
    <row r="16" spans="1:9" ht="30" customHeight="1" x14ac:dyDescent="0.25">
      <c r="A16" s="175" t="s">
        <v>34</v>
      </c>
      <c r="B16" s="175"/>
      <c r="C16" s="175"/>
      <c r="D16" s="177"/>
      <c r="E16" s="177"/>
      <c r="F16" s="20"/>
      <c r="G16" s="20"/>
      <c r="H16" s="20"/>
      <c r="I16" s="20"/>
    </row>
    <row r="17" spans="1:9" x14ac:dyDescent="0.25">
      <c r="A17" s="172" t="s">
        <v>42</v>
      </c>
      <c r="B17" s="172"/>
      <c r="C17" s="172"/>
      <c r="D17" s="172"/>
      <c r="E17" s="172"/>
      <c r="F17" s="20"/>
      <c r="G17" s="20"/>
      <c r="H17" s="20"/>
      <c r="I17" s="20"/>
    </row>
    <row r="18" spans="1:9" ht="30" customHeight="1" x14ac:dyDescent="0.25">
      <c r="A18" s="172" t="s">
        <v>43</v>
      </c>
      <c r="B18" s="172"/>
      <c r="C18" s="172"/>
      <c r="D18" s="172"/>
      <c r="E18" s="172"/>
      <c r="F18" s="20"/>
      <c r="G18" s="20"/>
      <c r="H18" s="20"/>
      <c r="I18" s="20"/>
    </row>
    <row r="19" spans="1:9" x14ac:dyDescent="0.25">
      <c r="A19" s="172"/>
      <c r="B19" s="172"/>
      <c r="C19" s="172"/>
      <c r="D19" s="172"/>
      <c r="E19" s="172"/>
      <c r="F19" s="20"/>
      <c r="G19" s="20"/>
      <c r="H19" s="20"/>
      <c r="I19" s="20"/>
    </row>
    <row r="20" spans="1:9" x14ac:dyDescent="0.25">
      <c r="A20" s="178"/>
      <c r="B20" s="178"/>
      <c r="C20" s="178"/>
      <c r="D20" s="178"/>
      <c r="E20" s="178"/>
      <c r="F20" s="178"/>
      <c r="G20" s="178"/>
      <c r="H20" s="178"/>
      <c r="I20" s="178"/>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K21"/>
  <sheetViews>
    <sheetView showGridLines="0" zoomScaleNormal="100" zoomScaleSheetLayoutView="100" workbookViewId="0">
      <selection activeCell="G9" sqref="G9"/>
    </sheetView>
  </sheetViews>
  <sheetFormatPr defaultRowHeight="15" x14ac:dyDescent="0.25"/>
  <cols>
    <col min="1" max="1" width="18.42578125" customWidth="1"/>
    <col min="2" max="2" width="11" customWidth="1"/>
    <col min="3" max="5" width="11.140625" bestFit="1" customWidth="1"/>
    <col min="6" max="6" width="11.5703125" customWidth="1"/>
    <col min="7" max="8" width="10.140625" customWidth="1"/>
  </cols>
  <sheetData>
    <row r="1" spans="1:11" x14ac:dyDescent="0.25">
      <c r="A1" s="182" t="s">
        <v>168</v>
      </c>
      <c r="B1" s="182"/>
      <c r="C1" s="182"/>
      <c r="D1" s="182"/>
      <c r="E1" s="182"/>
      <c r="F1" s="182"/>
      <c r="G1" s="182"/>
      <c r="H1" s="182"/>
    </row>
    <row r="2" spans="1:11" x14ac:dyDescent="0.25">
      <c r="A2" s="123" t="s">
        <v>102</v>
      </c>
      <c r="G2" s="181" t="s">
        <v>44</v>
      </c>
      <c r="H2" s="181"/>
    </row>
    <row r="3" spans="1:11" ht="29.25" x14ac:dyDescent="0.25">
      <c r="A3" s="115"/>
      <c r="B3" s="85">
        <v>2015</v>
      </c>
      <c r="C3" s="85">
        <v>2016</v>
      </c>
      <c r="D3" s="85">
        <v>2017</v>
      </c>
      <c r="E3" s="85">
        <v>2018</v>
      </c>
      <c r="F3" s="105">
        <v>2019</v>
      </c>
      <c r="G3" s="106" t="s">
        <v>169</v>
      </c>
      <c r="H3" s="106" t="s">
        <v>170</v>
      </c>
    </row>
    <row r="4" spans="1:11" s="8" customFormat="1" x14ac:dyDescent="0.25">
      <c r="A4" s="31" t="s">
        <v>11</v>
      </c>
      <c r="B4" s="44">
        <v>386528</v>
      </c>
      <c r="C4" s="44">
        <v>402270</v>
      </c>
      <c r="D4" s="44">
        <v>417833</v>
      </c>
      <c r="E4" s="44">
        <v>429842</v>
      </c>
      <c r="F4" s="45">
        <v>441783</v>
      </c>
      <c r="G4" s="46">
        <v>14.295212765957446</v>
      </c>
      <c r="H4" s="46">
        <v>2.7779974967546215</v>
      </c>
    </row>
    <row r="5" spans="1:11" s="8" customFormat="1" x14ac:dyDescent="0.25">
      <c r="A5" s="32" t="s">
        <v>12</v>
      </c>
      <c r="B5" s="45">
        <v>388976</v>
      </c>
      <c r="C5" s="45">
        <v>403917</v>
      </c>
      <c r="D5" s="45">
        <v>419762</v>
      </c>
      <c r="E5" s="45">
        <v>432232</v>
      </c>
      <c r="F5" s="45">
        <v>443058</v>
      </c>
      <c r="G5" s="46">
        <v>13.903685574431327</v>
      </c>
      <c r="H5" s="46">
        <v>2.5046734161283757</v>
      </c>
    </row>
    <row r="6" spans="1:11" s="8" customFormat="1" x14ac:dyDescent="0.25">
      <c r="A6" s="32" t="s">
        <v>13</v>
      </c>
      <c r="B6" s="45">
        <v>390817</v>
      </c>
      <c r="C6" s="45">
        <v>405983</v>
      </c>
      <c r="D6" s="45">
        <v>422278</v>
      </c>
      <c r="E6" s="45">
        <v>434243</v>
      </c>
      <c r="F6" s="45">
        <v>444967</v>
      </c>
      <c r="G6" s="46">
        <v>13.855589700550386</v>
      </c>
      <c r="H6" s="46">
        <v>2.4695850019459153</v>
      </c>
      <c r="I6" s="142"/>
      <c r="J6" s="142"/>
      <c r="K6" s="142"/>
    </row>
    <row r="7" spans="1:11" s="8" customFormat="1" x14ac:dyDescent="0.25">
      <c r="A7" s="32" t="s">
        <v>14</v>
      </c>
      <c r="B7" s="45">
        <v>393439</v>
      </c>
      <c r="C7" s="45">
        <v>407763</v>
      </c>
      <c r="D7" s="45">
        <v>423747</v>
      </c>
      <c r="E7" s="45">
        <v>436254</v>
      </c>
      <c r="F7" s="45">
        <v>446323</v>
      </c>
      <c r="G7" s="46">
        <v>13.441473773570998</v>
      </c>
      <c r="H7" s="46">
        <v>2.3080590665071266</v>
      </c>
      <c r="I7" s="142"/>
      <c r="J7" s="142"/>
    </row>
    <row r="8" spans="1:11" s="8" customFormat="1" x14ac:dyDescent="0.25">
      <c r="A8" s="32" t="s">
        <v>15</v>
      </c>
      <c r="B8" s="45">
        <v>395621</v>
      </c>
      <c r="C8" s="45">
        <v>410338</v>
      </c>
      <c r="D8" s="45">
        <v>425656</v>
      </c>
      <c r="E8" s="45">
        <v>438215</v>
      </c>
      <c r="F8" s="45">
        <v>447981</v>
      </c>
      <c r="G8" s="46">
        <v>13.234888946744485</v>
      </c>
      <c r="H8" s="46">
        <v>2.2285864244720059</v>
      </c>
      <c r="I8" s="142"/>
      <c r="J8" s="142"/>
    </row>
    <row r="9" spans="1:11" s="2" customFormat="1" x14ac:dyDescent="0.25">
      <c r="A9" s="40" t="s">
        <v>16</v>
      </c>
      <c r="B9" s="51">
        <v>396973</v>
      </c>
      <c r="C9" s="51">
        <v>412333</v>
      </c>
      <c r="D9" s="51">
        <v>427818</v>
      </c>
      <c r="E9" s="51">
        <v>439422</v>
      </c>
      <c r="F9" s="51">
        <v>449775</v>
      </c>
      <c r="G9" s="53">
        <v>13.301156501827579</v>
      </c>
      <c r="H9" s="53">
        <v>2.3560495378019306</v>
      </c>
      <c r="I9" s="142">
        <v>10353</v>
      </c>
      <c r="J9" s="142">
        <v>52802</v>
      </c>
    </row>
    <row r="10" spans="1:11" s="8" customFormat="1" x14ac:dyDescent="0.25">
      <c r="A10" s="32" t="s">
        <v>17</v>
      </c>
      <c r="B10" s="45">
        <v>396503</v>
      </c>
      <c r="C10" s="45">
        <v>413746</v>
      </c>
      <c r="D10" s="45">
        <v>428209</v>
      </c>
      <c r="E10" s="45">
        <v>443475</v>
      </c>
      <c r="F10" s="45">
        <v>0</v>
      </c>
      <c r="G10" s="49">
        <v>0</v>
      </c>
      <c r="H10" s="49">
        <v>0</v>
      </c>
    </row>
    <row r="11" spans="1:11" s="8" customFormat="1" x14ac:dyDescent="0.25">
      <c r="A11" s="32" t="s">
        <v>18</v>
      </c>
      <c r="B11" s="45">
        <v>397007</v>
      </c>
      <c r="C11" s="45">
        <v>414242</v>
      </c>
      <c r="D11" s="45">
        <v>428455</v>
      </c>
      <c r="E11" s="45">
        <v>439615</v>
      </c>
      <c r="F11" s="45">
        <v>0</v>
      </c>
      <c r="G11" s="49">
        <v>0</v>
      </c>
      <c r="H11" s="49">
        <v>0</v>
      </c>
    </row>
    <row r="12" spans="1:11" s="8" customFormat="1" x14ac:dyDescent="0.25">
      <c r="A12" s="32" t="s">
        <v>19</v>
      </c>
      <c r="B12" s="45">
        <v>397326</v>
      </c>
      <c r="C12" s="45">
        <v>414558</v>
      </c>
      <c r="D12" s="45">
        <v>428673</v>
      </c>
      <c r="E12" s="45">
        <v>440460</v>
      </c>
      <c r="F12" s="45">
        <v>0</v>
      </c>
      <c r="G12" s="49">
        <v>0</v>
      </c>
      <c r="H12" s="49">
        <v>0</v>
      </c>
    </row>
    <row r="13" spans="1:11" s="8" customFormat="1" x14ac:dyDescent="0.25">
      <c r="A13" s="32" t="s">
        <v>20</v>
      </c>
      <c r="B13" s="45">
        <v>399928</v>
      </c>
      <c r="C13" s="45">
        <v>415979</v>
      </c>
      <c r="D13" s="45">
        <v>430232</v>
      </c>
      <c r="E13" s="45">
        <v>441139</v>
      </c>
      <c r="F13" s="45">
        <v>0</v>
      </c>
      <c r="G13" s="49">
        <v>0</v>
      </c>
      <c r="H13" s="49">
        <v>0</v>
      </c>
    </row>
    <row r="14" spans="1:11" s="2" customFormat="1" x14ac:dyDescent="0.25">
      <c r="A14" s="32" t="s">
        <v>21</v>
      </c>
      <c r="B14" s="45">
        <v>401280</v>
      </c>
      <c r="C14" s="45">
        <v>416046</v>
      </c>
      <c r="D14" s="45">
        <v>429946</v>
      </c>
      <c r="E14" s="45">
        <v>439877</v>
      </c>
      <c r="F14" s="45">
        <v>0</v>
      </c>
      <c r="G14" s="49">
        <v>0</v>
      </c>
      <c r="H14" s="49">
        <v>0</v>
      </c>
    </row>
    <row r="15" spans="1:11" s="8" customFormat="1" x14ac:dyDescent="0.25">
      <c r="A15" s="32" t="s">
        <v>22</v>
      </c>
      <c r="B15" s="45">
        <v>401440</v>
      </c>
      <c r="C15" s="45">
        <v>416337</v>
      </c>
      <c r="D15" s="45">
        <v>430607</v>
      </c>
      <c r="E15" s="45">
        <v>440396</v>
      </c>
      <c r="F15" s="45">
        <v>0</v>
      </c>
      <c r="G15" s="49">
        <v>0</v>
      </c>
      <c r="H15" s="49">
        <v>0</v>
      </c>
    </row>
    <row r="16" spans="1:11" x14ac:dyDescent="0.25">
      <c r="A16" s="40" t="s">
        <v>171</v>
      </c>
      <c r="B16" s="130">
        <v>392059</v>
      </c>
      <c r="C16" s="130">
        <v>407100.66666666669</v>
      </c>
      <c r="D16" s="130">
        <v>422849</v>
      </c>
      <c r="E16" s="130">
        <v>435034.66666666669</v>
      </c>
      <c r="F16" s="51">
        <v>445647.83333333331</v>
      </c>
      <c r="G16" s="53">
        <v>13.672001210513704</v>
      </c>
      <c r="H16" s="53">
        <v>2.4408251572683297</v>
      </c>
      <c r="I16" s="2"/>
    </row>
    <row r="17" spans="1:8" s="9" customFormat="1" x14ac:dyDescent="0.25">
      <c r="A17" s="33" t="s">
        <v>66</v>
      </c>
      <c r="B17" s="47">
        <v>395486.5</v>
      </c>
      <c r="C17" s="47">
        <v>411126</v>
      </c>
      <c r="D17" s="47">
        <v>426101.33333333331</v>
      </c>
      <c r="E17" s="47">
        <v>437930.83333333331</v>
      </c>
      <c r="F17" s="47">
        <v>0</v>
      </c>
      <c r="G17" s="77">
        <v>0</v>
      </c>
      <c r="H17" s="77">
        <v>0</v>
      </c>
    </row>
    <row r="18" spans="1:8" ht="30" customHeight="1" x14ac:dyDescent="0.25">
      <c r="A18" s="180" t="s">
        <v>34</v>
      </c>
      <c r="B18" s="180"/>
      <c r="C18" s="180"/>
      <c r="D18" s="180"/>
      <c r="E18" s="180"/>
      <c r="F18" s="180"/>
      <c r="G18" s="180"/>
      <c r="H18" s="180"/>
    </row>
    <row r="19" spans="1:8" x14ac:dyDescent="0.25">
      <c r="A19" s="180" t="s">
        <v>42</v>
      </c>
      <c r="B19" s="180"/>
      <c r="C19" s="180"/>
      <c r="D19" s="180"/>
      <c r="E19" s="180"/>
      <c r="F19" s="180"/>
      <c r="G19" s="180"/>
      <c r="H19" s="180"/>
    </row>
    <row r="20" spans="1:8" x14ac:dyDescent="0.25">
      <c r="A20" s="180" t="s">
        <v>43</v>
      </c>
      <c r="B20" s="180"/>
      <c r="C20" s="180"/>
      <c r="D20" s="180"/>
      <c r="E20" s="180"/>
      <c r="F20" s="180"/>
      <c r="G20" s="180"/>
      <c r="H20" s="180"/>
    </row>
    <row r="21" spans="1:8" x14ac:dyDescent="0.25">
      <c r="A21" s="180"/>
      <c r="B21" s="180"/>
      <c r="C21" s="180"/>
      <c r="D21" s="180"/>
      <c r="E21" s="180"/>
      <c r="F21" s="180"/>
      <c r="G21" s="180"/>
      <c r="H21" s="180"/>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90" zoomScaleNormal="90" zoomScaleSheetLayoutView="112" workbookViewId="0">
      <selection activeCell="G27" sqref="G27"/>
    </sheetView>
  </sheetViews>
  <sheetFormatPr defaultColWidth="9.140625" defaultRowHeight="15" x14ac:dyDescent="0.25"/>
  <cols>
    <col min="1" max="1" width="27.5703125" style="21" customWidth="1"/>
    <col min="2" max="6" width="12.140625" style="21" customWidth="1"/>
    <col min="7" max="16384" width="9.140625" style="21"/>
  </cols>
  <sheetData>
    <row r="1" spans="1:6" x14ac:dyDescent="0.25">
      <c r="A1" s="183" t="s">
        <v>172</v>
      </c>
      <c r="B1" s="183"/>
      <c r="C1" s="183"/>
      <c r="D1" s="183"/>
      <c r="E1" s="183"/>
      <c r="F1" s="183"/>
    </row>
    <row r="2" spans="1:6" ht="43.5" x14ac:dyDescent="0.25">
      <c r="A2" s="30"/>
      <c r="B2" s="24" t="s">
        <v>31</v>
      </c>
      <c r="C2" s="24" t="s">
        <v>67</v>
      </c>
      <c r="D2" s="24" t="s">
        <v>32</v>
      </c>
      <c r="E2" s="24" t="s">
        <v>37</v>
      </c>
      <c r="F2" s="24" t="s">
        <v>46</v>
      </c>
    </row>
    <row r="3" spans="1:6" x14ac:dyDescent="0.25">
      <c r="A3" s="31">
        <v>2015</v>
      </c>
      <c r="B3" s="44">
        <v>265486</v>
      </c>
      <c r="C3" s="44">
        <v>74592</v>
      </c>
      <c r="D3" s="44">
        <v>50373</v>
      </c>
      <c r="E3" s="44">
        <v>6522</v>
      </c>
      <c r="F3" s="44">
        <v>396973</v>
      </c>
    </row>
    <row r="4" spans="1:6" x14ac:dyDescent="0.25">
      <c r="A4" s="32">
        <v>2016</v>
      </c>
      <c r="B4" s="45">
        <v>271503</v>
      </c>
      <c r="C4" s="45">
        <v>82796</v>
      </c>
      <c r="D4" s="45">
        <v>50823</v>
      </c>
      <c r="E4" s="45">
        <v>7211</v>
      </c>
      <c r="F4" s="45">
        <v>412333</v>
      </c>
    </row>
    <row r="5" spans="1:6" x14ac:dyDescent="0.25">
      <c r="A5" s="32">
        <v>2017</v>
      </c>
      <c r="B5" s="45">
        <v>278390</v>
      </c>
      <c r="C5" s="45">
        <v>89392</v>
      </c>
      <c r="D5" s="45">
        <v>52144</v>
      </c>
      <c r="E5" s="45">
        <v>7892</v>
      </c>
      <c r="F5" s="45">
        <v>427818</v>
      </c>
    </row>
    <row r="6" spans="1:6" x14ac:dyDescent="0.25">
      <c r="A6" s="32">
        <v>2018</v>
      </c>
      <c r="B6" s="45">
        <v>286670</v>
      </c>
      <c r="C6" s="45">
        <v>91038</v>
      </c>
      <c r="D6" s="45">
        <v>53858</v>
      </c>
      <c r="E6" s="45">
        <v>7856</v>
      </c>
      <c r="F6" s="45">
        <v>439422</v>
      </c>
    </row>
    <row r="7" spans="1:6" x14ac:dyDescent="0.25">
      <c r="A7" s="40">
        <v>2019</v>
      </c>
      <c r="B7" s="51">
        <v>289233</v>
      </c>
      <c r="C7" s="51">
        <v>95668</v>
      </c>
      <c r="D7" s="51">
        <v>56696</v>
      </c>
      <c r="E7" s="51">
        <v>8178</v>
      </c>
      <c r="F7" s="51">
        <v>449775</v>
      </c>
    </row>
    <row r="8" spans="1:6" ht="30" customHeight="1" x14ac:dyDescent="0.25">
      <c r="A8" s="52" t="s">
        <v>173</v>
      </c>
      <c r="B8" s="84">
        <v>64.306153076538266</v>
      </c>
      <c r="C8" s="84">
        <v>21.270190650880995</v>
      </c>
      <c r="D8" s="84">
        <v>12.605413818020123</v>
      </c>
      <c r="E8" s="84">
        <v>1.8182424545606135</v>
      </c>
      <c r="F8" s="84">
        <v>100</v>
      </c>
    </row>
    <row r="9" spans="1:6" ht="30" customHeight="1" x14ac:dyDescent="0.25">
      <c r="A9" s="179" t="s">
        <v>34</v>
      </c>
      <c r="B9" s="179"/>
      <c r="C9" s="179"/>
      <c r="D9" s="179"/>
      <c r="E9" s="179"/>
      <c r="F9" s="179"/>
    </row>
    <row r="10" spans="1:6" x14ac:dyDescent="0.25">
      <c r="A10" s="179" t="s">
        <v>35</v>
      </c>
      <c r="B10" s="179"/>
      <c r="C10" s="179"/>
      <c r="D10" s="179"/>
      <c r="E10" s="179"/>
      <c r="F10" s="179"/>
    </row>
    <row r="11" spans="1:6" x14ac:dyDescent="0.25">
      <c r="A11" s="179" t="s">
        <v>47</v>
      </c>
      <c r="B11" s="179"/>
      <c r="C11" s="179"/>
      <c r="D11" s="179"/>
      <c r="E11" s="179"/>
      <c r="F11" s="179"/>
    </row>
    <row r="12" spans="1:6" x14ac:dyDescent="0.25">
      <c r="A12" s="132" t="s">
        <v>104</v>
      </c>
    </row>
  </sheetData>
  <mergeCells count="4">
    <mergeCell ref="A1:F1"/>
    <mergeCell ref="A9:F9"/>
    <mergeCell ref="A10:F10"/>
    <mergeCell ref="A11:F11"/>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84" t="e">
        <f>CONCATENATE("Table 5:  Carrier Group Percent of Total Scheduled Passenger Airline FTEs ",A6, " - ", A16)</f>
        <v>#REF!</v>
      </c>
      <c r="B1" s="184"/>
      <c r="C1" s="184"/>
      <c r="D1" s="184"/>
      <c r="E1" s="184"/>
    </row>
    <row r="3" spans="1:5" x14ac:dyDescent="0.25">
      <c r="A3" s="4" t="str">
        <f>CONCATENATE("(", SourceData!C1, " of each year)")</f>
        <v>(June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185" t="s">
        <v>34</v>
      </c>
      <c r="B18" s="185"/>
      <c r="C18" s="185"/>
      <c r="D18" s="185"/>
      <c r="E18" s="185"/>
      <c r="F18" s="185"/>
      <c r="G18" s="185"/>
      <c r="H18" s="185"/>
    </row>
    <row r="19" spans="1:8" ht="26.25" customHeight="1" x14ac:dyDescent="0.25">
      <c r="A19" s="185" t="s">
        <v>35</v>
      </c>
      <c r="B19" s="185"/>
      <c r="C19" s="185"/>
      <c r="D19" s="185"/>
      <c r="E19" s="185"/>
      <c r="F19" s="185"/>
      <c r="G19" s="185"/>
      <c r="H19" s="185"/>
    </row>
    <row r="20" spans="1:8" ht="15" customHeight="1" x14ac:dyDescent="0.25">
      <c r="A20" s="185" t="s">
        <v>47</v>
      </c>
      <c r="B20" s="185"/>
      <c r="C20" s="185"/>
      <c r="D20" s="185"/>
      <c r="E20" s="185"/>
      <c r="F20" s="185"/>
      <c r="G20" s="185"/>
      <c r="H20" s="185"/>
    </row>
  </sheetData>
  <mergeCells count="4">
    <mergeCell ref="A1:E1"/>
    <mergeCell ref="A18:H18"/>
    <mergeCell ref="A19:H19"/>
    <mergeCell ref="A20:H2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90" zoomScaleNormal="90" workbookViewId="0">
      <selection sqref="A1:XFD1048576"/>
    </sheetView>
  </sheetViews>
  <sheetFormatPr defaultColWidth="9.140625" defaultRowHeight="15" x14ac:dyDescent="0.25"/>
  <cols>
    <col min="1" max="1" width="9.140625" style="21"/>
    <col min="2" max="2" width="12" style="21" bestFit="1" customWidth="1"/>
    <col min="3" max="3" width="13.28515625" style="21" bestFit="1" customWidth="1"/>
    <col min="4" max="4" width="12.7109375" style="21" bestFit="1" customWidth="1"/>
    <col min="5" max="5" width="11.28515625" style="21" bestFit="1" customWidth="1"/>
    <col min="6" max="16384" width="9.140625" style="21"/>
  </cols>
  <sheetData>
    <row r="1" spans="1:8" ht="55.5" customHeight="1" x14ac:dyDescent="0.25">
      <c r="A1" s="174" t="s">
        <v>174</v>
      </c>
      <c r="B1" s="174"/>
      <c r="C1" s="174"/>
      <c r="D1" s="174"/>
      <c r="E1" s="174"/>
    </row>
    <row r="2" spans="1:8" x14ac:dyDescent="0.25">
      <c r="A2" s="173" t="s">
        <v>175</v>
      </c>
      <c r="B2" s="173"/>
      <c r="C2" s="173"/>
      <c r="D2" s="173"/>
      <c r="E2" s="173"/>
    </row>
    <row r="3" spans="1:8" ht="29.25" x14ac:dyDescent="0.25">
      <c r="A3" s="55" t="s">
        <v>24</v>
      </c>
      <c r="B3" s="27" t="s">
        <v>31</v>
      </c>
      <c r="C3" s="27" t="s">
        <v>176</v>
      </c>
      <c r="D3" s="27" t="s">
        <v>32</v>
      </c>
      <c r="E3" s="27" t="s">
        <v>37</v>
      </c>
    </row>
    <row r="4" spans="1:8" x14ac:dyDescent="0.25">
      <c r="A4" s="31">
        <v>2008</v>
      </c>
      <c r="B4" s="36">
        <v>68.3</v>
      </c>
      <c r="C4" s="36">
        <v>15.1</v>
      </c>
      <c r="D4" s="36">
        <v>15.2</v>
      </c>
      <c r="E4" s="36">
        <v>1.4</v>
      </c>
    </row>
    <row r="5" spans="1:8" x14ac:dyDescent="0.25">
      <c r="A5" s="32">
        <v>2014</v>
      </c>
      <c r="B5" s="37">
        <v>66.8</v>
      </c>
      <c r="C5" s="37">
        <v>18.399999999999999</v>
      </c>
      <c r="D5" s="37">
        <v>13.1</v>
      </c>
      <c r="E5" s="37">
        <v>1.6</v>
      </c>
    </row>
    <row r="6" spans="1:8" x14ac:dyDescent="0.25">
      <c r="A6" s="32">
        <v>2018</v>
      </c>
      <c r="B6" s="37">
        <v>65.2</v>
      </c>
      <c r="C6" s="37">
        <v>20.7</v>
      </c>
      <c r="D6" s="37">
        <v>12.3</v>
      </c>
      <c r="E6" s="37">
        <v>1.8</v>
      </c>
    </row>
    <row r="7" spans="1:8" x14ac:dyDescent="0.25">
      <c r="A7" s="33">
        <v>2019</v>
      </c>
      <c r="B7" s="38">
        <v>64.3</v>
      </c>
      <c r="C7" s="38">
        <v>21.3</v>
      </c>
      <c r="D7" s="38">
        <v>12.6</v>
      </c>
      <c r="E7" s="38">
        <v>1.8</v>
      </c>
    </row>
    <row r="8" spans="1:8" ht="30" customHeight="1" x14ac:dyDescent="0.25">
      <c r="A8" s="175" t="s">
        <v>34</v>
      </c>
      <c r="B8" s="175"/>
      <c r="C8" s="175"/>
      <c r="D8" s="175"/>
      <c r="E8" s="175"/>
      <c r="F8" s="20"/>
      <c r="G8" s="20"/>
      <c r="H8" s="20"/>
    </row>
    <row r="9" spans="1:8" ht="30" customHeight="1" x14ac:dyDescent="0.25">
      <c r="A9" s="172" t="s">
        <v>35</v>
      </c>
      <c r="B9" s="172"/>
      <c r="C9" s="172"/>
      <c r="D9" s="172"/>
      <c r="E9" s="172"/>
      <c r="F9" s="20"/>
      <c r="G9" s="20"/>
      <c r="H9" s="20"/>
    </row>
    <row r="10" spans="1:8" x14ac:dyDescent="0.25">
      <c r="A10" s="172" t="s">
        <v>47</v>
      </c>
      <c r="B10" s="172"/>
      <c r="C10" s="172"/>
      <c r="D10" s="172"/>
      <c r="E10" s="172"/>
      <c r="F10" s="20"/>
      <c r="G10" s="20"/>
      <c r="H10" s="20"/>
    </row>
    <row r="11" spans="1:8" x14ac:dyDescent="0.25">
      <c r="A11" s="132" t="s">
        <v>104</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showGridLines="0" zoomScale="90" zoomScaleNormal="90" workbookViewId="0">
      <selection sqref="A1:XFD1048576"/>
    </sheetView>
  </sheetViews>
  <sheetFormatPr defaultColWidth="9.140625" defaultRowHeight="15" x14ac:dyDescent="0.25"/>
  <cols>
    <col min="1" max="1" width="9.140625" style="22"/>
    <col min="2" max="2" width="21.140625" style="22" bestFit="1" customWidth="1"/>
    <col min="3" max="3" width="11.28515625" style="22" bestFit="1" customWidth="1"/>
    <col min="4" max="4" width="13.42578125" style="22" bestFit="1" customWidth="1"/>
    <col min="5" max="5" width="14.140625" style="22" bestFit="1" customWidth="1"/>
    <col min="6" max="7" width="9.140625" style="22"/>
    <col min="8" max="8" width="10.28515625" style="22" bestFit="1" customWidth="1"/>
    <col min="9" max="16384" width="9.140625" style="22"/>
  </cols>
  <sheetData>
    <row r="1" spans="1:8" s="25" customFormat="1" ht="19.5" customHeight="1" x14ac:dyDescent="0.25">
      <c r="A1" s="183" t="s">
        <v>177</v>
      </c>
      <c r="B1" s="183"/>
      <c r="C1" s="183"/>
      <c r="D1" s="183"/>
      <c r="E1" s="183"/>
    </row>
    <row r="2" spans="1:8" s="25" customFormat="1" x14ac:dyDescent="0.25">
      <c r="A2" s="25" t="s">
        <v>48</v>
      </c>
    </row>
    <row r="3" spans="1:8" s="61" customFormat="1" ht="43.5" x14ac:dyDescent="0.25">
      <c r="A3" s="27" t="s">
        <v>25</v>
      </c>
      <c r="B3" s="27" t="s">
        <v>26</v>
      </c>
      <c r="C3" s="27" t="s">
        <v>27</v>
      </c>
      <c r="D3" s="27" t="s">
        <v>62</v>
      </c>
      <c r="E3" s="27" t="s">
        <v>163</v>
      </c>
      <c r="F3" s="81"/>
    </row>
    <row r="4" spans="1:8" x14ac:dyDescent="0.25">
      <c r="A4" s="86">
        <v>1</v>
      </c>
      <c r="B4" s="31" t="s">
        <v>71</v>
      </c>
      <c r="C4" s="44">
        <v>102076</v>
      </c>
      <c r="D4" s="31" t="s">
        <v>5</v>
      </c>
      <c r="E4" s="31" t="s">
        <v>71</v>
      </c>
      <c r="F4" s="25"/>
      <c r="G4" s="59">
        <v>60.593852481796453</v>
      </c>
      <c r="H4" s="60">
        <v>449775</v>
      </c>
    </row>
    <row r="5" spans="1:8" x14ac:dyDescent="0.25">
      <c r="A5" s="54">
        <v>2</v>
      </c>
      <c r="B5" s="32" t="s">
        <v>73</v>
      </c>
      <c r="C5" s="45">
        <v>85445</v>
      </c>
      <c r="D5" s="32" t="s">
        <v>5</v>
      </c>
      <c r="E5" s="32" t="s">
        <v>73</v>
      </c>
      <c r="F5" s="25"/>
    </row>
    <row r="6" spans="1:8" x14ac:dyDescent="0.25">
      <c r="A6" s="54">
        <v>3</v>
      </c>
      <c r="B6" s="32" t="s">
        <v>72</v>
      </c>
      <c r="C6" s="45">
        <v>85015</v>
      </c>
      <c r="D6" s="32" t="s">
        <v>5</v>
      </c>
      <c r="E6" s="32" t="s">
        <v>72</v>
      </c>
      <c r="F6" s="25"/>
    </row>
    <row r="7" spans="1:8" x14ac:dyDescent="0.25">
      <c r="A7" s="54">
        <v>4</v>
      </c>
      <c r="B7" s="32" t="s">
        <v>74</v>
      </c>
      <c r="C7" s="45">
        <v>59793</v>
      </c>
      <c r="D7" s="32" t="s">
        <v>6</v>
      </c>
      <c r="E7" s="32" t="s">
        <v>74</v>
      </c>
      <c r="F7" s="25"/>
    </row>
    <row r="8" spans="1:8" x14ac:dyDescent="0.25">
      <c r="A8" s="54">
        <v>5</v>
      </c>
      <c r="B8" s="32" t="s">
        <v>75</v>
      </c>
      <c r="C8" s="45">
        <v>19192</v>
      </c>
      <c r="D8" s="32" t="s">
        <v>6</v>
      </c>
      <c r="E8" s="32" t="s">
        <v>75</v>
      </c>
      <c r="F8" s="25"/>
    </row>
    <row r="9" spans="1:8" x14ac:dyDescent="0.25">
      <c r="A9" s="54">
        <v>6</v>
      </c>
      <c r="B9" s="32" t="s">
        <v>76</v>
      </c>
      <c r="C9" s="45">
        <v>16697</v>
      </c>
      <c r="D9" s="32" t="s">
        <v>5</v>
      </c>
      <c r="E9" s="32" t="s">
        <v>76</v>
      </c>
      <c r="F9" s="25"/>
    </row>
    <row r="10" spans="1:8" x14ac:dyDescent="0.25">
      <c r="A10" s="54">
        <v>7</v>
      </c>
      <c r="B10" s="32" t="s">
        <v>77</v>
      </c>
      <c r="C10" s="45">
        <v>14900</v>
      </c>
      <c r="D10" s="32" t="s">
        <v>7</v>
      </c>
      <c r="E10" s="32" t="s">
        <v>77</v>
      </c>
      <c r="F10" s="25"/>
    </row>
    <row r="11" spans="1:8" x14ac:dyDescent="0.25">
      <c r="A11" s="54">
        <v>8</v>
      </c>
      <c r="B11" s="32" t="s">
        <v>87</v>
      </c>
      <c r="C11" s="45">
        <v>14268</v>
      </c>
      <c r="D11" s="32" t="s">
        <v>7</v>
      </c>
      <c r="E11" s="32" t="s">
        <v>87</v>
      </c>
      <c r="F11" s="25"/>
    </row>
    <row r="12" spans="1:8" x14ac:dyDescent="0.25">
      <c r="A12" s="54">
        <v>9</v>
      </c>
      <c r="B12" s="32" t="s">
        <v>78</v>
      </c>
      <c r="C12" s="45">
        <v>8058</v>
      </c>
      <c r="D12" s="32" t="s">
        <v>6</v>
      </c>
      <c r="E12" s="32" t="s">
        <v>78</v>
      </c>
      <c r="F12" s="25"/>
    </row>
    <row r="13" spans="1:8" x14ac:dyDescent="0.25">
      <c r="A13" s="71">
        <v>10</v>
      </c>
      <c r="B13" s="41" t="s">
        <v>100</v>
      </c>
      <c r="C13" s="75">
        <v>6628</v>
      </c>
      <c r="D13" s="41" t="s">
        <v>8</v>
      </c>
      <c r="E13" s="41" t="s">
        <v>100</v>
      </c>
      <c r="F13" s="25"/>
    </row>
    <row r="14" spans="1:8" ht="30" customHeight="1" x14ac:dyDescent="0.25">
      <c r="A14" s="186" t="s">
        <v>34</v>
      </c>
      <c r="B14" s="186"/>
      <c r="C14" s="186"/>
      <c r="D14" s="186"/>
      <c r="E14" s="186"/>
    </row>
    <row r="15" spans="1:8" ht="15" customHeight="1" x14ac:dyDescent="0.25">
      <c r="A15" s="179" t="s">
        <v>35</v>
      </c>
      <c r="B15" s="179"/>
      <c r="C15" s="179"/>
      <c r="D15" s="179"/>
      <c r="E15" s="179"/>
    </row>
    <row r="16" spans="1:8" x14ac:dyDescent="0.25">
      <c r="A16" s="179" t="s">
        <v>49</v>
      </c>
      <c r="B16" s="179"/>
      <c r="C16" s="179"/>
      <c r="D16" s="179"/>
      <c r="E16" s="179"/>
    </row>
  </sheetData>
  <mergeCells count="4">
    <mergeCell ref="A1:E1"/>
    <mergeCell ref="A15:E15"/>
    <mergeCell ref="A16:E16"/>
    <mergeCell ref="A14:E1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H17"/>
  <sheetViews>
    <sheetView showGridLines="0" zoomScale="90" zoomScaleNormal="90" workbookViewId="0">
      <selection sqref="A1:XFD1048576"/>
    </sheetView>
  </sheetViews>
  <sheetFormatPr defaultColWidth="9.140625" defaultRowHeight="15" x14ac:dyDescent="0.25"/>
  <cols>
    <col min="1" max="1" width="14.28515625" style="22" customWidth="1"/>
    <col min="2" max="16384" width="9.140625" style="22"/>
  </cols>
  <sheetData>
    <row r="1" spans="1:5" s="25" customFormat="1" ht="35.25" customHeight="1" x14ac:dyDescent="0.25">
      <c r="A1" s="174" t="s">
        <v>95</v>
      </c>
      <c r="B1" s="174"/>
      <c r="C1" s="174"/>
      <c r="D1" s="174"/>
      <c r="E1" s="174"/>
    </row>
    <row r="2" spans="1:5" s="23" customFormat="1" ht="16.5" customHeight="1" x14ac:dyDescent="0.2">
      <c r="A2" s="23" t="s">
        <v>50</v>
      </c>
    </row>
    <row r="3" spans="1:5" x14ac:dyDescent="0.25">
      <c r="A3" s="55"/>
      <c r="B3" s="55">
        <v>2016</v>
      </c>
      <c r="C3" s="55">
        <v>2017</v>
      </c>
      <c r="D3" s="55">
        <v>2018</v>
      </c>
      <c r="E3" s="55">
        <v>2019</v>
      </c>
    </row>
    <row r="4" spans="1:5" s="154" customFormat="1" x14ac:dyDescent="0.25">
      <c r="A4" s="63" t="s">
        <v>11</v>
      </c>
      <c r="B4" s="74">
        <v>3.3</v>
      </c>
      <c r="C4" s="74">
        <v>2.2999999999999998</v>
      </c>
      <c r="D4" s="74">
        <v>3.2</v>
      </c>
      <c r="E4" s="65">
        <v>1</v>
      </c>
    </row>
    <row r="5" spans="1:5" s="135" customFormat="1" x14ac:dyDescent="0.25">
      <c r="A5" s="63" t="s">
        <v>12</v>
      </c>
      <c r="B5" s="74">
        <v>3.2</v>
      </c>
      <c r="C5" s="74">
        <v>2.4</v>
      </c>
      <c r="D5" s="74">
        <v>3.1</v>
      </c>
      <c r="E5" s="65">
        <v>1.1000000000000001</v>
      </c>
    </row>
    <row r="6" spans="1:5" s="155" customFormat="1" x14ac:dyDescent="0.25">
      <c r="A6" s="63" t="s">
        <v>13</v>
      </c>
      <c r="B6" s="74">
        <v>2.9</v>
      </c>
      <c r="C6" s="74">
        <v>2.7</v>
      </c>
      <c r="D6" s="74">
        <v>2.8</v>
      </c>
      <c r="E6" s="65">
        <v>1.1000000000000001</v>
      </c>
    </row>
    <row r="7" spans="1:5" s="156" customFormat="1" x14ac:dyDescent="0.25">
      <c r="A7" s="63" t="s">
        <v>14</v>
      </c>
      <c r="B7" s="74">
        <v>2.4</v>
      </c>
      <c r="C7" s="74">
        <v>2.6</v>
      </c>
      <c r="D7" s="74">
        <v>3</v>
      </c>
      <c r="E7" s="65">
        <v>1</v>
      </c>
    </row>
    <row r="8" spans="1:5" s="157" customFormat="1" x14ac:dyDescent="0.25">
      <c r="A8" s="63" t="s">
        <v>15</v>
      </c>
      <c r="B8" s="74">
        <v>2.2999999999999998</v>
      </c>
      <c r="C8" s="74">
        <v>2.4</v>
      </c>
      <c r="D8" s="74">
        <v>3.1</v>
      </c>
      <c r="E8" s="65">
        <v>0.8</v>
      </c>
    </row>
    <row r="9" spans="1:5" s="58" customFormat="1" ht="14.25" x14ac:dyDescent="0.2">
      <c r="A9" s="66" t="s">
        <v>16</v>
      </c>
      <c r="B9" s="127">
        <v>2.2999999999999998</v>
      </c>
      <c r="C9" s="127">
        <v>2.5</v>
      </c>
      <c r="D9" s="127">
        <v>3</v>
      </c>
      <c r="E9" s="67">
        <v>0.9</v>
      </c>
    </row>
    <row r="10" spans="1:5" x14ac:dyDescent="0.25">
      <c r="A10" s="63" t="s">
        <v>17</v>
      </c>
      <c r="B10" s="74">
        <v>2.4</v>
      </c>
      <c r="C10" s="74">
        <v>2.2999999999999998</v>
      </c>
      <c r="D10" s="74">
        <v>4.0999999999999996</v>
      </c>
      <c r="E10" s="65">
        <v>0</v>
      </c>
    </row>
    <row r="11" spans="1:5" x14ac:dyDescent="0.25">
      <c r="A11" s="63" t="s">
        <v>18</v>
      </c>
      <c r="B11" s="74">
        <v>2.5</v>
      </c>
      <c r="C11" s="74">
        <v>2.2000000000000002</v>
      </c>
      <c r="D11" s="74">
        <v>2.5</v>
      </c>
      <c r="E11" s="65">
        <v>0</v>
      </c>
    </row>
    <row r="12" spans="1:5" s="58" customFormat="1" x14ac:dyDescent="0.25">
      <c r="A12" s="63" t="s">
        <v>19</v>
      </c>
      <c r="B12" s="74">
        <v>2.6</v>
      </c>
      <c r="C12" s="74">
        <v>2.1</v>
      </c>
      <c r="D12" s="74">
        <v>2.6</v>
      </c>
      <c r="E12" s="65">
        <v>0</v>
      </c>
    </row>
    <row r="13" spans="1:5" s="148" customFormat="1" x14ac:dyDescent="0.25">
      <c r="A13" s="63" t="s">
        <v>20</v>
      </c>
      <c r="B13" s="74">
        <v>2.7</v>
      </c>
      <c r="C13" s="74">
        <v>2.1</v>
      </c>
      <c r="D13" s="74">
        <v>2.2000000000000002</v>
      </c>
      <c r="E13" s="65">
        <v>0</v>
      </c>
    </row>
    <row r="14" spans="1:5" s="58" customFormat="1" x14ac:dyDescent="0.25">
      <c r="A14" s="32" t="s">
        <v>21</v>
      </c>
      <c r="B14" s="37">
        <v>2.2999999999999998</v>
      </c>
      <c r="C14" s="37">
        <v>2</v>
      </c>
      <c r="D14" s="37">
        <v>1.9</v>
      </c>
      <c r="E14" s="65">
        <v>0</v>
      </c>
    </row>
    <row r="15" spans="1:5" x14ac:dyDescent="0.25">
      <c r="A15" s="41" t="s">
        <v>22</v>
      </c>
      <c r="B15" s="43">
        <v>2.4</v>
      </c>
      <c r="C15" s="43">
        <v>2</v>
      </c>
      <c r="D15" s="43">
        <v>2</v>
      </c>
      <c r="E15" s="124">
        <v>0</v>
      </c>
    </row>
    <row r="16" spans="1:5" ht="30" customHeight="1" x14ac:dyDescent="0.25">
      <c r="A16" s="179" t="s">
        <v>34</v>
      </c>
      <c r="B16" s="179"/>
      <c r="C16" s="179"/>
      <c r="D16" s="179"/>
      <c r="E16" s="179"/>
    </row>
    <row r="17" spans="1:8" ht="30" customHeight="1" x14ac:dyDescent="0.25">
      <c r="A17" s="187" t="s">
        <v>35</v>
      </c>
      <c r="B17" s="187"/>
      <c r="C17" s="187"/>
      <c r="D17" s="187"/>
      <c r="E17" s="187"/>
      <c r="H17" s="58"/>
    </row>
  </sheetData>
  <mergeCells count="3">
    <mergeCell ref="A1:E1"/>
    <mergeCell ref="A16:E16"/>
    <mergeCell ref="A17:E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20"/>
  <sheetViews>
    <sheetView showGridLines="0" zoomScaleNormal="100" zoomScaleSheetLayoutView="90" workbookViewId="0">
      <selection sqref="A1:XFD1048576"/>
    </sheetView>
  </sheetViews>
  <sheetFormatPr defaultColWidth="9.140625" defaultRowHeight="15" x14ac:dyDescent="0.25"/>
  <cols>
    <col min="1" max="1" width="17.7109375" style="22" bestFit="1" customWidth="1"/>
    <col min="2" max="6" width="11.140625" style="22" bestFit="1" customWidth="1"/>
    <col min="7" max="8" width="10" style="22" customWidth="1"/>
    <col min="9" max="16384" width="9.140625" style="22"/>
  </cols>
  <sheetData>
    <row r="1" spans="1:12" s="25" customFormat="1" ht="21" customHeight="1" x14ac:dyDescent="0.25">
      <c r="A1" s="183" t="s">
        <v>178</v>
      </c>
      <c r="B1" s="183"/>
      <c r="C1" s="183"/>
      <c r="D1" s="183"/>
      <c r="E1" s="183"/>
      <c r="F1" s="183"/>
      <c r="G1" s="183"/>
      <c r="H1" s="183"/>
    </row>
    <row r="2" spans="1:12" x14ac:dyDescent="0.25">
      <c r="A2" s="188"/>
      <c r="B2" s="188">
        <v>2015</v>
      </c>
      <c r="C2" s="188">
        <v>2016</v>
      </c>
      <c r="D2" s="188">
        <v>2017</v>
      </c>
      <c r="E2" s="188">
        <v>2018</v>
      </c>
      <c r="F2" s="188">
        <v>2019</v>
      </c>
      <c r="G2" s="190" t="s">
        <v>44</v>
      </c>
      <c r="H2" s="190"/>
    </row>
    <row r="3" spans="1:12" ht="32.25" customHeight="1" x14ac:dyDescent="0.25">
      <c r="A3" s="189"/>
      <c r="B3" s="189"/>
      <c r="C3" s="189"/>
      <c r="D3" s="189"/>
      <c r="E3" s="189"/>
      <c r="F3" s="189"/>
      <c r="G3" s="83" t="s">
        <v>169</v>
      </c>
      <c r="H3" s="83" t="s">
        <v>170</v>
      </c>
    </row>
    <row r="4" spans="1:12" s="154" customFormat="1" x14ac:dyDescent="0.25">
      <c r="A4" s="63" t="s">
        <v>11</v>
      </c>
      <c r="B4" s="72">
        <v>257627</v>
      </c>
      <c r="C4" s="72">
        <v>266245</v>
      </c>
      <c r="D4" s="72">
        <v>272407</v>
      </c>
      <c r="E4" s="72">
        <v>281138</v>
      </c>
      <c r="F4" s="72">
        <v>283825</v>
      </c>
      <c r="G4" s="65">
        <v>10.168965209391873</v>
      </c>
      <c r="H4" s="65">
        <v>0.9557583820045672</v>
      </c>
    </row>
    <row r="5" spans="1:12" s="135" customFormat="1" x14ac:dyDescent="0.25">
      <c r="A5" s="63" t="s">
        <v>12</v>
      </c>
      <c r="B5" s="72">
        <v>258796</v>
      </c>
      <c r="C5" s="72">
        <v>266987</v>
      </c>
      <c r="D5" s="72">
        <v>273365</v>
      </c>
      <c r="E5" s="72">
        <v>281741</v>
      </c>
      <c r="F5" s="72">
        <v>284770</v>
      </c>
      <c r="G5" s="65">
        <v>10.036476607057295</v>
      </c>
      <c r="H5" s="65">
        <v>1.0751008905342141</v>
      </c>
    </row>
    <row r="6" spans="1:12" s="155" customFormat="1" x14ac:dyDescent="0.25">
      <c r="A6" s="63" t="s">
        <v>13</v>
      </c>
      <c r="B6" s="72">
        <v>260793.99999999997</v>
      </c>
      <c r="C6" s="72">
        <v>268375</v>
      </c>
      <c r="D6" s="72">
        <v>275503</v>
      </c>
      <c r="E6" s="72">
        <v>283162</v>
      </c>
      <c r="F6" s="72">
        <v>286199</v>
      </c>
      <c r="G6" s="65">
        <v>9.7414050936754801</v>
      </c>
      <c r="H6" s="65">
        <v>1.0725309186967178</v>
      </c>
      <c r="I6" s="138"/>
      <c r="J6" s="138"/>
      <c r="L6" s="138"/>
    </row>
    <row r="7" spans="1:12" s="156" customFormat="1" x14ac:dyDescent="0.25">
      <c r="A7" s="63" t="s">
        <v>14</v>
      </c>
      <c r="B7" s="72">
        <v>262905</v>
      </c>
      <c r="C7" s="72">
        <v>269169</v>
      </c>
      <c r="D7" s="72">
        <v>276225</v>
      </c>
      <c r="E7" s="72">
        <v>284386</v>
      </c>
      <c r="F7" s="72">
        <v>287095</v>
      </c>
      <c r="G7" s="65">
        <v>9.2010422015556959</v>
      </c>
      <c r="H7" s="65">
        <v>0.95257853762140188</v>
      </c>
      <c r="I7" s="138"/>
      <c r="J7" s="138"/>
    </row>
    <row r="8" spans="1:12" s="157" customFormat="1" x14ac:dyDescent="0.25">
      <c r="A8" s="63" t="s">
        <v>15</v>
      </c>
      <c r="B8" s="72">
        <v>264438</v>
      </c>
      <c r="C8" s="72">
        <v>270559</v>
      </c>
      <c r="D8" s="72">
        <v>277135</v>
      </c>
      <c r="E8" s="72">
        <v>285804</v>
      </c>
      <c r="F8" s="72">
        <v>288107</v>
      </c>
      <c r="G8" s="65">
        <v>8.9506803106966473</v>
      </c>
      <c r="H8" s="65">
        <v>0.80579697974835895</v>
      </c>
      <c r="I8" s="138"/>
      <c r="J8" s="138"/>
    </row>
    <row r="9" spans="1:12" s="58" customFormat="1" x14ac:dyDescent="0.25">
      <c r="A9" s="66" t="s">
        <v>16</v>
      </c>
      <c r="B9" s="126">
        <v>265486</v>
      </c>
      <c r="C9" s="126">
        <v>271503</v>
      </c>
      <c r="D9" s="126">
        <v>278390</v>
      </c>
      <c r="E9" s="126">
        <v>286670</v>
      </c>
      <c r="F9" s="126">
        <v>289233</v>
      </c>
      <c r="G9" s="67">
        <v>8.9447277822559386</v>
      </c>
      <c r="H9" s="67">
        <v>0.89405937140265812</v>
      </c>
      <c r="I9" s="138">
        <v>2563</v>
      </c>
      <c r="J9" s="138">
        <v>23747</v>
      </c>
    </row>
    <row r="10" spans="1:12" x14ac:dyDescent="0.25">
      <c r="A10" s="63" t="s">
        <v>17</v>
      </c>
      <c r="B10" s="72">
        <v>265551</v>
      </c>
      <c r="C10" s="72">
        <v>271963</v>
      </c>
      <c r="D10" s="72">
        <v>278325</v>
      </c>
      <c r="E10" s="72">
        <v>289632</v>
      </c>
      <c r="F10" s="72">
        <v>0</v>
      </c>
      <c r="G10" s="65">
        <v>0</v>
      </c>
      <c r="H10" s="65">
        <v>0</v>
      </c>
    </row>
    <row r="11" spans="1:12" x14ac:dyDescent="0.25">
      <c r="A11" s="63" t="s">
        <v>18</v>
      </c>
      <c r="B11" s="72">
        <v>265567</v>
      </c>
      <c r="C11" s="72">
        <v>272112</v>
      </c>
      <c r="D11" s="72">
        <v>278158</v>
      </c>
      <c r="E11" s="72">
        <v>285145</v>
      </c>
      <c r="F11" s="72">
        <v>0</v>
      </c>
      <c r="G11" s="65">
        <v>0</v>
      </c>
      <c r="H11" s="65">
        <v>0</v>
      </c>
    </row>
    <row r="12" spans="1:12" s="147" customFormat="1" x14ac:dyDescent="0.25">
      <c r="A12" s="63" t="s">
        <v>19</v>
      </c>
      <c r="B12" s="72">
        <v>265315</v>
      </c>
      <c r="C12" s="72">
        <v>272136</v>
      </c>
      <c r="D12" s="72">
        <v>277804</v>
      </c>
      <c r="E12" s="72">
        <v>284976</v>
      </c>
      <c r="F12" s="72">
        <v>0</v>
      </c>
      <c r="G12" s="65">
        <v>0</v>
      </c>
      <c r="H12" s="65">
        <v>0</v>
      </c>
    </row>
    <row r="13" spans="1:12" s="148" customFormat="1" x14ac:dyDescent="0.25">
      <c r="A13" s="63" t="s">
        <v>20</v>
      </c>
      <c r="B13" s="72">
        <v>265704</v>
      </c>
      <c r="C13" s="72">
        <v>272787</v>
      </c>
      <c r="D13" s="72">
        <v>278565</v>
      </c>
      <c r="E13" s="72">
        <v>284765</v>
      </c>
      <c r="F13" s="72">
        <v>0</v>
      </c>
      <c r="G13" s="65">
        <v>0</v>
      </c>
      <c r="H13" s="65">
        <v>0</v>
      </c>
    </row>
    <row r="14" spans="1:12" s="58" customFormat="1" x14ac:dyDescent="0.25">
      <c r="A14" s="32" t="s">
        <v>21</v>
      </c>
      <c r="B14" s="45">
        <v>266251</v>
      </c>
      <c r="C14" s="45">
        <v>272347</v>
      </c>
      <c r="D14" s="45">
        <v>277885</v>
      </c>
      <c r="E14" s="45">
        <v>283294</v>
      </c>
      <c r="F14" s="72">
        <v>0</v>
      </c>
      <c r="G14" s="65">
        <v>0</v>
      </c>
      <c r="H14" s="65">
        <v>0</v>
      </c>
    </row>
    <row r="15" spans="1:12" s="58" customFormat="1" x14ac:dyDescent="0.25">
      <c r="A15" s="32" t="s">
        <v>22</v>
      </c>
      <c r="B15" s="45">
        <v>266136</v>
      </c>
      <c r="C15" s="45">
        <v>272614</v>
      </c>
      <c r="D15" s="45">
        <v>278176</v>
      </c>
      <c r="E15" s="45">
        <v>283677</v>
      </c>
      <c r="F15" s="72">
        <v>0</v>
      </c>
      <c r="G15" s="65">
        <v>0</v>
      </c>
      <c r="H15" s="65">
        <v>0</v>
      </c>
    </row>
    <row r="16" spans="1:12" s="58" customFormat="1" ht="14.25" x14ac:dyDescent="0.2">
      <c r="A16" s="40" t="s">
        <v>171</v>
      </c>
      <c r="B16" s="130">
        <v>261674.33333333334</v>
      </c>
      <c r="C16" s="130">
        <v>268806.33333333331</v>
      </c>
      <c r="D16" s="130">
        <v>275504.16666666669</v>
      </c>
      <c r="E16" s="130">
        <v>283816.83333333331</v>
      </c>
      <c r="F16" s="126">
        <v>286538.16666666669</v>
      </c>
      <c r="G16" s="67">
        <v>9.5072162007721541</v>
      </c>
      <c r="H16" s="67">
        <v>0.95930418000131967</v>
      </c>
    </row>
    <row r="17" spans="1:8" s="58" customFormat="1" ht="14.25" x14ac:dyDescent="0.2">
      <c r="A17" s="33" t="s">
        <v>66</v>
      </c>
      <c r="B17" s="47">
        <v>263714.16666666669</v>
      </c>
      <c r="C17" s="47">
        <v>270566.41666666669</v>
      </c>
      <c r="D17" s="47">
        <v>276828.16666666669</v>
      </c>
      <c r="E17" s="47">
        <v>284532.5</v>
      </c>
      <c r="F17" s="47"/>
      <c r="G17" s="50"/>
      <c r="H17" s="50"/>
    </row>
    <row r="18" spans="1:8" ht="30" customHeight="1" x14ac:dyDescent="0.25">
      <c r="A18" s="179" t="s">
        <v>34</v>
      </c>
      <c r="B18" s="179"/>
      <c r="C18" s="179"/>
      <c r="D18" s="179"/>
      <c r="E18" s="179"/>
      <c r="F18" s="179"/>
      <c r="G18" s="179"/>
      <c r="H18" s="179"/>
    </row>
    <row r="19" spans="1:8" x14ac:dyDescent="0.25">
      <c r="A19" s="179" t="s">
        <v>35</v>
      </c>
      <c r="B19" s="179"/>
      <c r="C19" s="179"/>
      <c r="D19" s="179"/>
      <c r="E19" s="179"/>
      <c r="F19" s="179"/>
      <c r="G19" s="179"/>
      <c r="H19" s="179"/>
    </row>
    <row r="20" spans="1:8" x14ac:dyDescent="0.25">
      <c r="A20" s="179"/>
      <c r="B20" s="179"/>
      <c r="C20" s="179"/>
      <c r="D20" s="179"/>
      <c r="E20" s="179"/>
      <c r="F20" s="179"/>
      <c r="G20" s="179"/>
      <c r="H20" s="179"/>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5"/>
  <sheetViews>
    <sheetView showGridLines="0" zoomScale="90" zoomScaleNormal="90" zoomScaleSheetLayoutView="112" workbookViewId="0">
      <selection activeCell="E8" sqref="E8:E9"/>
    </sheetView>
  </sheetViews>
  <sheetFormatPr defaultColWidth="9.140625" defaultRowHeight="15" x14ac:dyDescent="0.25"/>
  <cols>
    <col min="1" max="1" width="6.5703125" style="22" customWidth="1"/>
    <col min="2" max="2" width="16.85546875" style="22" customWidth="1"/>
    <col min="3" max="7" width="11.140625" style="22" bestFit="1" customWidth="1"/>
    <col min="8" max="8" width="8.85546875" style="22" customWidth="1"/>
    <col min="9" max="9" width="8.85546875" style="22" bestFit="1" customWidth="1"/>
    <col min="10" max="16384" width="9.140625" style="22"/>
  </cols>
  <sheetData>
    <row r="1" spans="1:13" s="25" customFormat="1" ht="20.25" customHeight="1" x14ac:dyDescent="0.25">
      <c r="A1" s="183" t="s">
        <v>179</v>
      </c>
      <c r="B1" s="183"/>
      <c r="C1" s="183"/>
      <c r="D1" s="183"/>
      <c r="E1" s="183"/>
      <c r="F1" s="183"/>
      <c r="G1" s="183"/>
      <c r="H1" s="183"/>
      <c r="I1" s="183"/>
    </row>
    <row r="2" spans="1:13" s="25" customFormat="1" x14ac:dyDescent="0.25">
      <c r="A2" s="29" t="s">
        <v>180</v>
      </c>
    </row>
    <row r="3" spans="1:13" x14ac:dyDescent="0.25">
      <c r="H3" s="190" t="s">
        <v>44</v>
      </c>
      <c r="I3" s="190"/>
    </row>
    <row r="4" spans="1:13" ht="29.25" x14ac:dyDescent="0.25">
      <c r="A4" s="116" t="s">
        <v>25</v>
      </c>
      <c r="B4" s="116" t="s">
        <v>96</v>
      </c>
      <c r="C4" s="116">
        <v>2015</v>
      </c>
      <c r="D4" s="116">
        <v>2016</v>
      </c>
      <c r="E4" s="116">
        <v>2017</v>
      </c>
      <c r="F4" s="116">
        <v>2018</v>
      </c>
      <c r="G4" s="116">
        <v>2019</v>
      </c>
      <c r="H4" s="100" t="s">
        <v>169</v>
      </c>
      <c r="I4" s="100" t="s">
        <v>170</v>
      </c>
    </row>
    <row r="5" spans="1:13" x14ac:dyDescent="0.25">
      <c r="A5" s="115">
        <v>1</v>
      </c>
      <c r="B5" s="66" t="s">
        <v>80</v>
      </c>
      <c r="C5" s="88">
        <v>96697</v>
      </c>
      <c r="D5" s="88">
        <v>98664</v>
      </c>
      <c r="E5" s="88">
        <v>100571</v>
      </c>
      <c r="F5" s="88">
        <v>102857</v>
      </c>
      <c r="G5" s="88">
        <v>102076</v>
      </c>
      <c r="H5" s="74">
        <v>5.5627372100478816</v>
      </c>
      <c r="I5" s="74">
        <v>-0.75930661014806966</v>
      </c>
    </row>
    <row r="6" spans="1:13" x14ac:dyDescent="0.25">
      <c r="A6" s="115"/>
      <c r="B6" s="80" t="s">
        <v>71</v>
      </c>
      <c r="C6" s="88">
        <v>63619</v>
      </c>
      <c r="D6" s="88">
        <v>98664</v>
      </c>
      <c r="E6" s="88">
        <v>100571</v>
      </c>
      <c r="F6" s="88">
        <v>102857</v>
      </c>
      <c r="G6" s="88">
        <v>102076</v>
      </c>
      <c r="H6" s="74">
        <v>60.448922491708458</v>
      </c>
      <c r="I6" s="74">
        <v>-0.75930661014806966</v>
      </c>
    </row>
    <row r="7" spans="1:13" x14ac:dyDescent="0.25">
      <c r="A7" s="115"/>
      <c r="B7" s="80" t="s">
        <v>81</v>
      </c>
      <c r="C7" s="88">
        <v>33078</v>
      </c>
      <c r="D7" s="88">
        <v>0</v>
      </c>
      <c r="E7" s="88">
        <v>0</v>
      </c>
      <c r="F7" s="88">
        <v>0</v>
      </c>
      <c r="G7" s="88">
        <v>0</v>
      </c>
      <c r="H7" s="88">
        <v>0</v>
      </c>
      <c r="I7" s="88">
        <v>0</v>
      </c>
    </row>
    <row r="8" spans="1:13" x14ac:dyDescent="0.25">
      <c r="A8" s="117">
        <v>2</v>
      </c>
      <c r="B8" s="40" t="s">
        <v>73</v>
      </c>
      <c r="C8" s="88">
        <v>79130</v>
      </c>
      <c r="D8" s="88">
        <v>80385</v>
      </c>
      <c r="E8" s="88">
        <v>82429</v>
      </c>
      <c r="F8" s="88">
        <v>83793</v>
      </c>
      <c r="G8" s="88">
        <v>85445</v>
      </c>
      <c r="H8" s="74">
        <v>7.9805383546063435</v>
      </c>
      <c r="I8" s="74">
        <v>1.9715250677264211</v>
      </c>
    </row>
    <row r="9" spans="1:13" x14ac:dyDescent="0.25">
      <c r="A9" s="117">
        <v>3</v>
      </c>
      <c r="B9" s="40" t="s">
        <v>72</v>
      </c>
      <c r="C9" s="88">
        <v>78773</v>
      </c>
      <c r="D9" s="88">
        <v>81196</v>
      </c>
      <c r="E9" s="88">
        <v>82922</v>
      </c>
      <c r="F9" s="88">
        <v>83283</v>
      </c>
      <c r="G9" s="88">
        <v>85015</v>
      </c>
      <c r="H9" s="74">
        <v>7.9240348850494451</v>
      </c>
      <c r="I9" s="74">
        <v>2.0796561122918242</v>
      </c>
    </row>
    <row r="10" spans="1:13" x14ac:dyDescent="0.25">
      <c r="A10" s="117">
        <v>4</v>
      </c>
      <c r="B10" s="40" t="s">
        <v>76</v>
      </c>
      <c r="C10" s="88">
        <v>10886</v>
      </c>
      <c r="D10" s="88">
        <v>11258</v>
      </c>
      <c r="E10" s="88">
        <v>12468</v>
      </c>
      <c r="F10" s="88">
        <v>16737</v>
      </c>
      <c r="G10" s="88">
        <v>16697</v>
      </c>
      <c r="H10" s="74">
        <v>53.380488701083962</v>
      </c>
      <c r="I10" s="74">
        <v>-0.238991456055446</v>
      </c>
    </row>
    <row r="11" spans="1:13" x14ac:dyDescent="0.25">
      <c r="A11" s="26"/>
      <c r="B11" s="33" t="s">
        <v>51</v>
      </c>
      <c r="C11" s="87">
        <v>265486</v>
      </c>
      <c r="D11" s="87">
        <v>271503</v>
      </c>
      <c r="E11" s="87">
        <v>278390</v>
      </c>
      <c r="F11" s="87">
        <v>286670</v>
      </c>
      <c r="G11" s="87">
        <v>289233</v>
      </c>
      <c r="H11" s="38">
        <v>8.9447277822559386</v>
      </c>
      <c r="I11" s="38">
        <v>0.89405937140265812</v>
      </c>
    </row>
    <row r="12" spans="1:13" ht="30" customHeight="1" x14ac:dyDescent="0.25">
      <c r="A12" s="179" t="s">
        <v>34</v>
      </c>
      <c r="B12" s="179"/>
      <c r="C12" s="179"/>
      <c r="D12" s="179"/>
      <c r="E12" s="179"/>
      <c r="F12" s="179"/>
      <c r="G12" s="179"/>
      <c r="H12" s="179"/>
      <c r="I12" s="179"/>
    </row>
    <row r="13" spans="1:13" x14ac:dyDescent="0.25">
      <c r="A13" s="179" t="s">
        <v>35</v>
      </c>
      <c r="B13" s="179"/>
      <c r="C13" s="179"/>
      <c r="D13" s="179"/>
      <c r="E13" s="179"/>
      <c r="F13" s="179"/>
      <c r="G13" s="179"/>
      <c r="H13" s="179"/>
      <c r="I13" s="179"/>
      <c r="M13" s="138">
        <v>23747</v>
      </c>
    </row>
    <row r="14" spans="1:13" x14ac:dyDescent="0.25">
      <c r="A14" s="179" t="s">
        <v>52</v>
      </c>
      <c r="B14" s="179"/>
      <c r="C14" s="179"/>
      <c r="D14" s="179"/>
      <c r="E14" s="179"/>
      <c r="F14" s="179"/>
      <c r="G14" s="179"/>
      <c r="H14" s="179"/>
      <c r="I14" s="179"/>
    </row>
    <row r="15" spans="1:13" x14ac:dyDescent="0.25">
      <c r="A15" s="132" t="s">
        <v>104</v>
      </c>
    </row>
  </sheetData>
  <sortState ref="B24:G29">
    <sortCondition descending="1" ref="G24:G29"/>
  </sortState>
  <mergeCells count="5">
    <mergeCell ref="A12:I12"/>
    <mergeCell ref="A13:I13"/>
    <mergeCell ref="A14:I14"/>
    <mergeCell ref="A1:I1"/>
    <mergeCell ref="H3:I3"/>
  </mergeCells>
  <pageMargins left="0.7" right="0.7" top="0.75" bottom="0.75" header="0.3" footer="0.3"/>
  <pageSetup scale="9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90" zoomScaleNormal="90" workbookViewId="0">
      <selection sqref="A1:XFD1048576"/>
    </sheetView>
  </sheetViews>
  <sheetFormatPr defaultColWidth="9.140625" defaultRowHeight="15" x14ac:dyDescent="0.25"/>
  <cols>
    <col min="1" max="1" width="12.140625" style="22" bestFit="1" customWidth="1"/>
    <col min="2" max="5" width="9.28515625" style="22" customWidth="1"/>
    <col min="6" max="16384" width="9.140625" style="22"/>
  </cols>
  <sheetData>
    <row r="1" spans="1:7" ht="39.75" customHeight="1" x14ac:dyDescent="0.25">
      <c r="A1" s="174" t="s">
        <v>53</v>
      </c>
      <c r="B1" s="174"/>
      <c r="C1" s="174"/>
      <c r="D1" s="174"/>
      <c r="E1" s="174"/>
    </row>
    <row r="2" spans="1:7" x14ac:dyDescent="0.25">
      <c r="A2" s="179" t="s">
        <v>50</v>
      </c>
      <c r="B2" s="179"/>
      <c r="C2" s="179"/>
      <c r="D2" s="179"/>
      <c r="E2" s="179"/>
    </row>
    <row r="3" spans="1:7" x14ac:dyDescent="0.25">
      <c r="A3" s="55"/>
      <c r="B3" s="55">
        <v>2016</v>
      </c>
      <c r="C3" s="55">
        <v>2017</v>
      </c>
      <c r="D3" s="55">
        <v>2018</v>
      </c>
      <c r="E3" s="55">
        <v>2019</v>
      </c>
    </row>
    <row r="4" spans="1:7" s="154" customFormat="1" x14ac:dyDescent="0.25">
      <c r="A4" s="63" t="s">
        <v>11</v>
      </c>
      <c r="B4" s="74">
        <v>7.9</v>
      </c>
      <c r="C4" s="74">
        <v>9.6999999999999993</v>
      </c>
      <c r="D4" s="74">
        <v>2.6</v>
      </c>
      <c r="E4" s="65">
        <v>5.4</v>
      </c>
    </row>
    <row r="5" spans="1:7" s="147" customFormat="1" x14ac:dyDescent="0.25">
      <c r="A5" s="63" t="s">
        <v>12</v>
      </c>
      <c r="B5" s="74">
        <v>8.5</v>
      </c>
      <c r="C5" s="74">
        <v>9.4</v>
      </c>
      <c r="D5" s="74">
        <v>2.4</v>
      </c>
      <c r="E5" s="65">
        <v>5.4</v>
      </c>
    </row>
    <row r="6" spans="1:7" s="155" customFormat="1" x14ac:dyDescent="0.25">
      <c r="A6" s="63" t="s">
        <v>13</v>
      </c>
      <c r="B6" s="74">
        <v>9.6</v>
      </c>
      <c r="C6" s="74">
        <v>9.1</v>
      </c>
      <c r="D6" s="74">
        <v>2.4</v>
      </c>
      <c r="E6" s="65">
        <v>5.3</v>
      </c>
    </row>
    <row r="7" spans="1:7" s="156" customFormat="1" x14ac:dyDescent="0.25">
      <c r="A7" s="63" t="s">
        <v>14</v>
      </c>
      <c r="B7" s="74">
        <v>10.199999999999999</v>
      </c>
      <c r="C7" s="74">
        <v>8.8000000000000007</v>
      </c>
      <c r="D7" s="74">
        <v>2.4</v>
      </c>
      <c r="E7" s="65">
        <v>4.8</v>
      </c>
    </row>
    <row r="8" spans="1:7" s="157" customFormat="1" x14ac:dyDescent="0.25">
      <c r="A8" s="63" t="s">
        <v>15</v>
      </c>
      <c r="B8" s="74">
        <v>10.7</v>
      </c>
      <c r="C8" s="74">
        <v>8.3000000000000007</v>
      </c>
      <c r="D8" s="74">
        <v>2.2999999999999998</v>
      </c>
      <c r="E8" s="65">
        <v>4.5999999999999996</v>
      </c>
    </row>
    <row r="9" spans="1:7" s="58" customFormat="1" ht="14.25" x14ac:dyDescent="0.2">
      <c r="A9" s="66" t="s">
        <v>16</v>
      </c>
      <c r="B9" s="127">
        <v>11</v>
      </c>
      <c r="C9" s="127">
        <v>8</v>
      </c>
      <c r="D9" s="127">
        <v>1.8</v>
      </c>
      <c r="E9" s="67">
        <v>5.0999999999999996</v>
      </c>
    </row>
    <row r="10" spans="1:7" x14ac:dyDescent="0.25">
      <c r="A10" s="63" t="s">
        <v>17</v>
      </c>
      <c r="B10" s="74">
        <v>11.3</v>
      </c>
      <c r="C10" s="74">
        <v>7.3</v>
      </c>
      <c r="D10" s="74">
        <v>1.9</v>
      </c>
      <c r="E10" s="65">
        <v>0</v>
      </c>
    </row>
    <row r="11" spans="1:7" s="58" customFormat="1" x14ac:dyDescent="0.25">
      <c r="A11" s="63" t="s">
        <v>18</v>
      </c>
      <c r="B11" s="74">
        <v>11</v>
      </c>
      <c r="C11" s="74">
        <v>7</v>
      </c>
      <c r="D11" s="74">
        <v>2.2000000000000002</v>
      </c>
      <c r="E11" s="65">
        <v>0</v>
      </c>
    </row>
    <row r="12" spans="1:7" s="147" customFormat="1" x14ac:dyDescent="0.25">
      <c r="A12" s="63" t="s">
        <v>19</v>
      </c>
      <c r="B12" s="74">
        <v>10.6</v>
      </c>
      <c r="C12" s="74">
        <v>6.8</v>
      </c>
      <c r="D12" s="74">
        <v>2.5</v>
      </c>
      <c r="E12" s="65">
        <v>0</v>
      </c>
      <c r="G12" s="64"/>
    </row>
    <row r="13" spans="1:7" s="148" customFormat="1" x14ac:dyDescent="0.25">
      <c r="A13" s="63" t="s">
        <v>20</v>
      </c>
      <c r="B13" s="74">
        <v>10.3</v>
      </c>
      <c r="C13" s="74">
        <v>6.7</v>
      </c>
      <c r="D13" s="74">
        <v>2.4</v>
      </c>
      <c r="E13" s="65">
        <v>0</v>
      </c>
      <c r="G13" s="64"/>
    </row>
    <row r="14" spans="1:7" s="58" customFormat="1" x14ac:dyDescent="0.25">
      <c r="A14" s="63" t="s">
        <v>21</v>
      </c>
      <c r="B14" s="74">
        <v>9.8000000000000007</v>
      </c>
      <c r="C14" s="74">
        <v>6.5</v>
      </c>
      <c r="D14" s="74">
        <v>2</v>
      </c>
      <c r="E14" s="65">
        <v>0</v>
      </c>
      <c r="G14" s="73"/>
    </row>
    <row r="15" spans="1:7" x14ac:dyDescent="0.25">
      <c r="A15" s="41" t="s">
        <v>22</v>
      </c>
      <c r="B15" s="43">
        <v>9.5</v>
      </c>
      <c r="C15" s="43">
        <v>6.5</v>
      </c>
      <c r="D15" s="43">
        <v>2</v>
      </c>
      <c r="E15" s="124">
        <v>0</v>
      </c>
      <c r="G15" s="64"/>
    </row>
    <row r="16" spans="1:7" ht="30" customHeight="1" x14ac:dyDescent="0.25">
      <c r="A16" s="187" t="s">
        <v>34</v>
      </c>
      <c r="B16" s="187"/>
      <c r="C16" s="187"/>
      <c r="D16" s="187"/>
      <c r="E16" s="187"/>
      <c r="G16" s="64"/>
    </row>
    <row r="17" spans="1:7" ht="30" customHeight="1" x14ac:dyDescent="0.25">
      <c r="A17" s="187" t="s">
        <v>35</v>
      </c>
      <c r="B17" s="187"/>
      <c r="C17" s="187"/>
      <c r="D17" s="187"/>
      <c r="E17" s="187"/>
      <c r="G17" s="64"/>
    </row>
    <row r="18" spans="1:7" x14ac:dyDescent="0.25">
      <c r="A18" s="132" t="s">
        <v>104</v>
      </c>
      <c r="B18" s="133"/>
      <c r="C18" s="133"/>
      <c r="D18" s="133"/>
      <c r="E18" s="133"/>
    </row>
  </sheetData>
  <mergeCells count="4">
    <mergeCell ref="A1:E1"/>
    <mergeCell ref="A2:E2"/>
    <mergeCell ref="A16:E16"/>
    <mergeCell ref="A17:E1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sqref="A1:XFD1048576"/>
    </sheetView>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tr">
        <f>CONCATENATE(SourceData!C1, " ", SourceData!A2, " Passenger Airline Employment Data")</f>
        <v>June 2019 Passenger Airline Employment Data</v>
      </c>
    </row>
    <row r="3" spans="1:6" ht="45" x14ac:dyDescent="0.25">
      <c r="A3" s="141"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2.4 percent more workers in June 2019 than in June 2018, the U.S. Department of Transportation’s Bureau of Transportation Statistics (BTS) reported today.  June was the highest monthly full-time equivalent (FTE) employment total (449,775FTEs) since December 2004 (436,909 FTEs) and was the 53rd consecutive month that U.S. scheduled passenger airline FTE exceeded the same month of the previous year (Tables 1, 2, 3). </v>
      </c>
    </row>
    <row r="4" spans="1:6" x14ac:dyDescent="0.25">
      <c r="A4" s="10"/>
      <c r="D4" s="11" t="s">
        <v>105</v>
      </c>
    </row>
    <row r="5" spans="1:6" s="10" customFormat="1" ht="48.75" customHeight="1" x14ac:dyDescent="0.2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rose 0.4 percent from May to June (Table 1A).  The scheduled passenger airlines employed 13.3 percent more FTEs in June 2019 than in June 2015, an increase of 52,802 FTEs (Table 3). Scheduled passenger airline categories include network, low-cost, regional and other airlines. Historical employment data can be found on the BTS web site.</v>
      </c>
      <c r="B5" s="11"/>
    </row>
    <row r="6" spans="1:6" x14ac:dyDescent="0.25">
      <c r="A6" s="10"/>
    </row>
    <row r="7" spans="1:6" ht="30" x14ac:dyDescent="0.25">
      <c r="A7" s="10" t="str">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TEXT(ABS(Table9!G11-Table9!F11), "###,###"), " FTEs (Tables 7, 8, 9). ")</f>
        <v xml:space="preserve">The four network airlines that collectively employ 64.3 percent of the scheduled passenger airline FTEs reported 0.9 percent more FTEs in June 2019 than in June 2018, an increase  of 2,563 FTEs (Tables 7, 8, 9). </v>
      </c>
    </row>
    <row r="8" spans="1:6" ht="30" x14ac:dyDescent="0.2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June 2018.  Month-to-month, the number of network airline FTEs rose 0.4 percent from May to June (Table 1A).</v>
      </c>
    </row>
    <row r="9" spans="1:6" x14ac:dyDescent="0.25">
      <c r="A9" s="10"/>
      <c r="C9" s="108"/>
      <c r="F9" s="10"/>
    </row>
    <row r="10" spans="1:6" ht="30" x14ac:dyDescent="0.25">
      <c r="A10" s="10" t="str">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TEXT(ABS(Table9!G11-Table9!C11), "###,###")," FTEs (Tables 8, 9). Network airlines operate a significant portion of their flights using at least one hub where connections are made for flights to down-line destinations or spoke cities.")</f>
        <v>The network airlines employed 8.9 percent more FTEs in June 2019 than in June 2015, an  increase  of 23,747 FTEs (Tables 8, 9). Network airlines operate a significant portion of their flights using at least one hub where connections are made for flights to down-line destinations or spoke cities.</v>
      </c>
      <c r="C10" s="108"/>
    </row>
    <row r="11" spans="1:6" x14ac:dyDescent="0.25">
      <c r="A11" s="10"/>
      <c r="C11" s="108"/>
    </row>
    <row r="12" spans="1:6" ht="30" x14ac:dyDescent="0.2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5.1 percent more FTEs in June 2019 than the six carriers who reported in June 2018, an increase of 4,630 FTEs (Tables 10, 11, 12). </v>
      </c>
      <c r="C12" s="108"/>
    </row>
    <row r="13" spans="1:6" x14ac:dyDescent="0.25">
      <c r="A13" s="11" t="e">
        <f ca="1">_xlfn.CONCAT("Spirit Airlines, Frontier Airlines, Allegiant Airlines, JetBlue Airways and Southwest Airlines increased  FTEs from ", SourceData!C1, " ", SourceData!A2-1, " (Tables 12). " )</f>
        <v>#NAME?</v>
      </c>
      <c r="C13" s="108"/>
    </row>
    <row r="14" spans="1:6" ht="30" x14ac:dyDescent="0.2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rose 0.6 percent from May to June (Table 1A).  The five low-cost airlines employed 28.3 percent more FTEs in June 2019 than the six carriers who reported in June 2015, an increase  of 21,076 FTEs (Tables 11, 12). </v>
      </c>
      <c r="C14" s="108"/>
    </row>
    <row r="15" spans="1:6" x14ac:dyDescent="0.25">
      <c r="A15" s="10" t="s">
        <v>59</v>
      </c>
      <c r="C15" s="108"/>
    </row>
    <row r="16" spans="1:6" x14ac:dyDescent="0.25">
      <c r="A16" s="10"/>
      <c r="C16" s="108"/>
    </row>
    <row r="17" spans="1:3" x14ac:dyDescent="0.25">
      <c r="A17" s="10" t="e">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TEXT(ABS(Table15!#REF!-Table15!#REF!),"###,###"), " FTEs (Tables 13, 14, 15).  Seven regional airlines –PSA Airlines,SkyWest Airlines, Endeavor Air, Envoy Air, Horizon Air and Republic Airlines increased FTEs from ", SourceData!C1," ",  SourceData!A2-1,".   ")</f>
        <v>#REF!</v>
      </c>
      <c r="C17" s="107"/>
    </row>
    <row r="18" spans="1:3" x14ac:dyDescent="0.25">
      <c r="A18" s="10" t="e">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",ROUND(ABS(Table15!#REF!),1)," percent",IF(Table15!#REF!&gt;0, " more ", " fewer "),"FTEs in ",SourceData!C1,"  ", SourceData!A2," than the 15 carriers reporting in ",SourceData!C1," ", SourceData!A2-4,", an ",IF(Table15!#REF!&gt;0, "increase ", "decrease "),"of ", TEXT(Table15!#REF!-Table15!#REF!,"###,###"), " FTEs (Tables 14, 15). ")</f>
        <v>#REF!</v>
      </c>
    </row>
    <row r="19" spans="1:3" x14ac:dyDescent="0.25">
      <c r="A19" s="10" t="s">
        <v>60</v>
      </c>
    </row>
    <row r="20" spans="1:3" x14ac:dyDescent="0.25">
      <c r="A20" s="10"/>
    </row>
    <row r="21" spans="1:3" ht="30" x14ac:dyDescent="0.2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64.3 percent of the 449,775 FTEs employed by all scheduled passenger airlines in June, the six low-cost carriers employed 21.3 percent and the 11 regional carriers employed 12.6 percent (Table 4). </v>
      </c>
    </row>
    <row r="22" spans="1:3" ht="30" x14ac:dyDescent="0.25">
      <c r="A22" s="10" t="str">
        <f>CONCATENATE("In comparison, in ", SourceData!C1, " ", SourceData!A2-11, ", network airlines employed ", Table5!B4, " percent, six low-cost carriers employed ", Table5!C4, " percent and regional carriers employed ", Table5!D4, " (Table5).")</f>
        <v>In comparison, in June 2008, network airlines employed 68.3 percent, six low-cost carriers employed 15.1 percent and regional carriers employed 15.2 (Table5).</v>
      </c>
    </row>
    <row r="25" spans="1:3" x14ac:dyDescent="0.25">
      <c r="A25" s="10"/>
    </row>
    <row r="26" spans="1:3" ht="30" x14ac:dyDescent="0.25">
      <c r="A26" s="10" t="str">
        <f>CONCATENATE("Top Employers by Group: ", Table9!B6, " employed the most FTEs (",TEXT(Table9!G6,"##,###"),") in ", SourceData!C1," among the network airlines, ", Table12!B5," employed the most FTEs (", TEXT(Table12!G5,"##,###"),") among low-cost airlines, and ", Table15!B6," employed the most FTEs (", TEXT(Table15!G6,"##,###"), ") among regional airlines. ")</f>
        <v xml:space="preserve">Top Employers by Group: American employed the most FTEs (102,076) in June among the network airlines, Southwest employed the most FTEs (59,793) among low-cost airlines, and SkyWest employed the most FTEs (14,900) among regional airlines. </v>
      </c>
      <c r="C26" s="11" t="s">
        <v>106</v>
      </c>
    </row>
    <row r="27" spans="1:3" x14ac:dyDescent="0.25">
      <c r="A27" s="10" t="str">
        <f>CONCATENATE("The three airlines with the most FTEs in ",SourceData!C1," – American, Delta  and United– employed ",ROUND(100*(SUM(Table6!C4:C6))/Table4!F7,1)," percent of the month’s total passenger airline FTEs (Tables 3, 6). ")</f>
        <v xml:space="preserve">The three airlines with the most FTEs in June – American, Delta  and United– employed 60.6 percent of the month’s total passenger airline FTEs (Tables 3, 6). </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103</v>
      </c>
    </row>
    <row r="34" spans="1:1" x14ac:dyDescent="0.25">
      <c r="A34" s="10"/>
    </row>
    <row r="35" spans="1:1" ht="30" x14ac:dyDescent="0.25">
      <c r="A35" s="10" t="s">
        <v>123</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20"/>
  <sheetViews>
    <sheetView showGridLines="0" view="pageBreakPreview" zoomScaleNormal="100" zoomScaleSheetLayoutView="100" workbookViewId="0">
      <selection sqref="A1:XFD1048576"/>
    </sheetView>
  </sheetViews>
  <sheetFormatPr defaultColWidth="9.140625" defaultRowHeight="15" x14ac:dyDescent="0.25"/>
  <cols>
    <col min="1" max="1" width="20.42578125" style="22" bestFit="1" customWidth="1"/>
    <col min="2" max="6" width="10" style="22" bestFit="1" customWidth="1"/>
    <col min="7" max="8" width="9.140625" style="22" customWidth="1"/>
    <col min="9" max="16384" width="9.140625" style="22"/>
  </cols>
  <sheetData>
    <row r="1" spans="1:10" s="25" customFormat="1" x14ac:dyDescent="0.25">
      <c r="A1" s="191" t="s">
        <v>181</v>
      </c>
      <c r="B1" s="191"/>
      <c r="C1" s="191"/>
      <c r="D1" s="191"/>
      <c r="E1" s="191"/>
      <c r="F1" s="191"/>
      <c r="G1" s="191"/>
      <c r="H1" s="191"/>
    </row>
    <row r="2" spans="1:10" x14ac:dyDescent="0.25">
      <c r="G2" s="188" t="s">
        <v>44</v>
      </c>
      <c r="H2" s="188"/>
    </row>
    <row r="3" spans="1:10" ht="31.5" customHeight="1" x14ac:dyDescent="0.25">
      <c r="A3" s="116"/>
      <c r="B3" s="116">
        <v>2015</v>
      </c>
      <c r="C3" s="116">
        <v>2016</v>
      </c>
      <c r="D3" s="116">
        <v>2017</v>
      </c>
      <c r="E3" s="116">
        <v>2018</v>
      </c>
      <c r="F3" s="116">
        <v>2019</v>
      </c>
      <c r="G3" s="83" t="s">
        <v>169</v>
      </c>
      <c r="H3" s="83" t="s">
        <v>170</v>
      </c>
    </row>
    <row r="4" spans="1:10" s="154" customFormat="1" x14ac:dyDescent="0.25">
      <c r="A4" s="63" t="s">
        <v>11</v>
      </c>
      <c r="B4" s="72">
        <v>72909</v>
      </c>
      <c r="C4" s="72">
        <v>78638</v>
      </c>
      <c r="D4" s="72">
        <v>86287</v>
      </c>
      <c r="E4" s="72">
        <v>88502</v>
      </c>
      <c r="F4" s="72">
        <v>93307</v>
      </c>
      <c r="G4" s="65">
        <v>27.977341617632938</v>
      </c>
      <c r="H4" s="65">
        <v>5.4292558360263046</v>
      </c>
    </row>
    <row r="5" spans="1:10" s="135" customFormat="1" x14ac:dyDescent="0.25">
      <c r="A5" s="63" t="s">
        <v>12</v>
      </c>
      <c r="B5" s="72">
        <v>73351</v>
      </c>
      <c r="C5" s="72">
        <v>79578</v>
      </c>
      <c r="D5" s="72">
        <v>87030</v>
      </c>
      <c r="E5" s="72">
        <v>89096</v>
      </c>
      <c r="F5" s="72">
        <v>93888</v>
      </c>
      <c r="G5" s="65">
        <v>27.998254965849135</v>
      </c>
      <c r="H5" s="65">
        <v>5.3784681691658429</v>
      </c>
    </row>
    <row r="6" spans="1:10" s="155" customFormat="1" x14ac:dyDescent="0.25">
      <c r="A6" s="63" t="s">
        <v>13</v>
      </c>
      <c r="B6" s="72">
        <v>73163</v>
      </c>
      <c r="C6" s="72">
        <v>80202</v>
      </c>
      <c r="D6" s="72">
        <v>87532</v>
      </c>
      <c r="E6" s="72">
        <v>89593</v>
      </c>
      <c r="F6" s="72">
        <v>94303</v>
      </c>
      <c r="G6" s="65">
        <v>28.894386506840892</v>
      </c>
      <c r="H6" s="65">
        <v>5.2571071400667462</v>
      </c>
      <c r="I6" s="138"/>
      <c r="J6" s="138"/>
    </row>
    <row r="7" spans="1:10" s="156" customFormat="1" x14ac:dyDescent="0.25">
      <c r="A7" s="63" t="s">
        <v>14</v>
      </c>
      <c r="B7" s="72">
        <v>73695</v>
      </c>
      <c r="C7" s="72">
        <v>81180</v>
      </c>
      <c r="D7" s="72">
        <v>88289</v>
      </c>
      <c r="E7" s="72">
        <v>90372</v>
      </c>
      <c r="F7" s="72">
        <v>94718</v>
      </c>
      <c r="G7" s="65">
        <v>28.527037112422825</v>
      </c>
      <c r="H7" s="65">
        <v>4.8090116407736909</v>
      </c>
      <c r="I7" s="138"/>
      <c r="J7" s="138"/>
    </row>
    <row r="8" spans="1:10" s="157" customFormat="1" x14ac:dyDescent="0.25">
      <c r="A8" s="63" t="s">
        <v>15</v>
      </c>
      <c r="B8" s="72">
        <v>74167</v>
      </c>
      <c r="C8" s="72">
        <v>82070</v>
      </c>
      <c r="D8" s="72">
        <v>88859</v>
      </c>
      <c r="E8" s="72">
        <v>90927</v>
      </c>
      <c r="F8" s="72">
        <v>95125</v>
      </c>
      <c r="G8" s="65">
        <v>28.257850526514488</v>
      </c>
      <c r="H8" s="65">
        <v>4.6168904725769027</v>
      </c>
      <c r="I8" s="138"/>
      <c r="J8" s="138"/>
    </row>
    <row r="9" spans="1:10" s="58" customFormat="1" x14ac:dyDescent="0.25">
      <c r="A9" s="66" t="s">
        <v>16</v>
      </c>
      <c r="B9" s="126">
        <v>74592</v>
      </c>
      <c r="C9" s="126">
        <v>82796</v>
      </c>
      <c r="D9" s="126">
        <v>89392</v>
      </c>
      <c r="E9" s="126">
        <v>91038</v>
      </c>
      <c r="F9" s="126">
        <v>95668</v>
      </c>
      <c r="G9" s="67">
        <v>28.255040755040756</v>
      </c>
      <c r="H9" s="67">
        <v>5.0857883521166984</v>
      </c>
      <c r="I9" s="138">
        <v>4630</v>
      </c>
      <c r="J9" s="138">
        <v>21076</v>
      </c>
    </row>
    <row r="10" spans="1:10" x14ac:dyDescent="0.25">
      <c r="A10" s="63" t="s">
        <v>17</v>
      </c>
      <c r="B10" s="72">
        <v>74999</v>
      </c>
      <c r="C10" s="72">
        <v>83481</v>
      </c>
      <c r="D10" s="72">
        <v>89576</v>
      </c>
      <c r="E10" s="72">
        <v>91305</v>
      </c>
      <c r="F10" s="72">
        <v>0</v>
      </c>
      <c r="G10" s="65">
        <v>0</v>
      </c>
      <c r="H10" s="65">
        <v>0</v>
      </c>
    </row>
    <row r="11" spans="1:10" x14ac:dyDescent="0.25">
      <c r="A11" s="63" t="s">
        <v>18</v>
      </c>
      <c r="B11" s="72">
        <v>75549</v>
      </c>
      <c r="C11" s="72">
        <v>83823</v>
      </c>
      <c r="D11" s="72">
        <v>89718</v>
      </c>
      <c r="E11" s="72">
        <v>91703</v>
      </c>
      <c r="F11" s="72">
        <v>0</v>
      </c>
      <c r="G11" s="65">
        <v>0</v>
      </c>
      <c r="H11" s="65">
        <v>0</v>
      </c>
    </row>
    <row r="12" spans="1:10" s="147" customFormat="1" x14ac:dyDescent="0.25">
      <c r="A12" s="63" t="s">
        <v>19</v>
      </c>
      <c r="B12" s="72">
        <v>76176</v>
      </c>
      <c r="C12" s="72">
        <v>84284</v>
      </c>
      <c r="D12" s="72">
        <v>90038</v>
      </c>
      <c r="E12" s="72">
        <v>92326</v>
      </c>
      <c r="F12" s="72">
        <v>0</v>
      </c>
      <c r="G12" s="65">
        <v>0</v>
      </c>
      <c r="H12" s="65">
        <v>0</v>
      </c>
    </row>
    <row r="13" spans="1:10" s="148" customFormat="1" x14ac:dyDescent="0.25">
      <c r="A13" s="63" t="s">
        <v>20</v>
      </c>
      <c r="B13" s="72">
        <v>77063</v>
      </c>
      <c r="C13" s="72">
        <v>85033</v>
      </c>
      <c r="D13" s="72">
        <v>90751</v>
      </c>
      <c r="E13" s="72">
        <v>92890</v>
      </c>
      <c r="F13" s="72">
        <v>0</v>
      </c>
      <c r="G13" s="65">
        <v>0</v>
      </c>
      <c r="H13" s="65">
        <v>0</v>
      </c>
    </row>
    <row r="14" spans="1:10" x14ac:dyDescent="0.25">
      <c r="A14" s="32" t="s">
        <v>21</v>
      </c>
      <c r="B14" s="45">
        <v>77783</v>
      </c>
      <c r="C14" s="45">
        <v>85439</v>
      </c>
      <c r="D14" s="45">
        <v>91015</v>
      </c>
      <c r="E14" s="45">
        <v>92863</v>
      </c>
      <c r="F14" s="45">
        <v>0</v>
      </c>
      <c r="G14" s="65">
        <v>0</v>
      </c>
      <c r="H14" s="65">
        <v>0</v>
      </c>
    </row>
    <row r="15" spans="1:10" x14ac:dyDescent="0.25">
      <c r="A15" s="32" t="s">
        <v>22</v>
      </c>
      <c r="B15" s="45">
        <v>78035</v>
      </c>
      <c r="C15" s="45">
        <v>85434</v>
      </c>
      <c r="D15" s="45">
        <v>91004</v>
      </c>
      <c r="E15" s="45">
        <v>92789</v>
      </c>
      <c r="F15" s="45">
        <v>0</v>
      </c>
      <c r="G15" s="65">
        <v>0</v>
      </c>
      <c r="H15" s="65">
        <v>0</v>
      </c>
    </row>
    <row r="16" spans="1:10" x14ac:dyDescent="0.25">
      <c r="A16" s="32" t="s">
        <v>171</v>
      </c>
      <c r="B16" s="113">
        <v>73646.166666666672</v>
      </c>
      <c r="C16" s="113">
        <v>80744</v>
      </c>
      <c r="D16" s="113">
        <v>87898.166666666672</v>
      </c>
      <c r="E16" s="113">
        <v>89921.333333333328</v>
      </c>
      <c r="F16" s="113">
        <v>94501.5</v>
      </c>
      <c r="G16" s="65">
        <v>28.318287668287773</v>
      </c>
      <c r="H16" s="65">
        <v>5.0935261932652303</v>
      </c>
    </row>
    <row r="17" spans="1:8" x14ac:dyDescent="0.25">
      <c r="A17" s="41" t="s">
        <v>66</v>
      </c>
      <c r="B17" s="125">
        <v>75123.5</v>
      </c>
      <c r="C17" s="125">
        <v>82663.166666666672</v>
      </c>
      <c r="D17" s="125">
        <v>89124.25</v>
      </c>
      <c r="E17" s="125">
        <v>91117</v>
      </c>
      <c r="F17" s="125">
        <v>0</v>
      </c>
      <c r="G17" s="124">
        <v>0</v>
      </c>
      <c r="H17" s="124">
        <v>0</v>
      </c>
    </row>
    <row r="18" spans="1:8" ht="30" customHeight="1" x14ac:dyDescent="0.25">
      <c r="A18" s="179" t="s">
        <v>34</v>
      </c>
      <c r="B18" s="179"/>
      <c r="C18" s="179"/>
      <c r="D18" s="179"/>
      <c r="E18" s="179"/>
      <c r="F18" s="179"/>
      <c r="G18" s="179"/>
      <c r="H18" s="179"/>
    </row>
    <row r="19" spans="1:8" x14ac:dyDescent="0.25">
      <c r="A19" s="179" t="s">
        <v>35</v>
      </c>
      <c r="B19" s="179"/>
      <c r="C19" s="179"/>
      <c r="D19" s="179"/>
      <c r="E19" s="179"/>
      <c r="F19" s="179"/>
      <c r="G19" s="179"/>
      <c r="H19" s="179"/>
    </row>
    <row r="20" spans="1:8" x14ac:dyDescent="0.25">
      <c r="A20" s="179"/>
      <c r="B20" s="179"/>
      <c r="C20" s="179"/>
      <c r="D20" s="179"/>
      <c r="E20" s="179"/>
      <c r="F20" s="179"/>
      <c r="G20" s="179"/>
      <c r="H20" s="179"/>
    </row>
  </sheetData>
  <mergeCells count="5">
    <mergeCell ref="A18:H18"/>
    <mergeCell ref="A19:H19"/>
    <mergeCell ref="A20:H20"/>
    <mergeCell ref="A1:H1"/>
    <mergeCell ref="G2:H2"/>
  </mergeCells>
  <pageMargins left="0.7" right="0.7" top="0.75" bottom="0.75" header="0.3" footer="0.3"/>
  <pageSetup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90" zoomScaleNormal="90" zoomScaleSheetLayoutView="100" workbookViewId="0">
      <selection sqref="A1:XFD1048576"/>
    </sheetView>
  </sheetViews>
  <sheetFormatPr defaultColWidth="9.140625" defaultRowHeight="15" x14ac:dyDescent="0.25"/>
  <cols>
    <col min="1" max="1" width="9.28515625" style="34" bestFit="1" customWidth="1"/>
    <col min="2" max="2" width="24.140625" style="34" bestFit="1" customWidth="1"/>
    <col min="3" max="7" width="11.7109375" style="34" bestFit="1" customWidth="1"/>
    <col min="8" max="9" width="9" style="34" customWidth="1"/>
    <col min="10" max="12" width="9.140625" style="34"/>
    <col min="13" max="17" width="10.42578125" style="34" bestFit="1" customWidth="1"/>
    <col min="18" max="16384" width="9.140625" style="34"/>
  </cols>
  <sheetData>
    <row r="1" spans="1:17" x14ac:dyDescent="0.25">
      <c r="A1" s="183" t="s">
        <v>182</v>
      </c>
      <c r="B1" s="183"/>
      <c r="C1" s="183"/>
      <c r="D1" s="183"/>
      <c r="E1" s="183"/>
      <c r="F1" s="183"/>
      <c r="G1" s="183"/>
      <c r="H1" s="183"/>
      <c r="I1" s="183"/>
    </row>
    <row r="2" spans="1:17" x14ac:dyDescent="0.25">
      <c r="A2" s="192" t="s">
        <v>180</v>
      </c>
      <c r="B2" s="192"/>
      <c r="C2" s="192"/>
      <c r="D2" s="192"/>
      <c r="E2" s="192"/>
      <c r="F2" s="192"/>
      <c r="G2" s="192"/>
      <c r="H2" s="192"/>
      <c r="I2" s="192"/>
    </row>
    <row r="3" spans="1:17" x14ac:dyDescent="0.25">
      <c r="H3" s="188" t="s">
        <v>44</v>
      </c>
      <c r="I3" s="188"/>
    </row>
    <row r="4" spans="1:17" ht="29.25" x14ac:dyDescent="0.25">
      <c r="A4" s="116" t="s">
        <v>25</v>
      </c>
      <c r="B4" s="116" t="s">
        <v>96</v>
      </c>
      <c r="C4" s="116">
        <v>2015</v>
      </c>
      <c r="D4" s="116">
        <v>2016</v>
      </c>
      <c r="E4" s="116">
        <v>2017</v>
      </c>
      <c r="F4" s="116">
        <v>2018</v>
      </c>
      <c r="G4" s="116">
        <v>2019</v>
      </c>
      <c r="H4" s="118" t="s">
        <v>169</v>
      </c>
      <c r="I4" s="118" t="s">
        <v>170</v>
      </c>
    </row>
    <row r="5" spans="1:17" x14ac:dyDescent="0.25">
      <c r="A5" s="115">
        <v>1</v>
      </c>
      <c r="B5" s="66" t="s">
        <v>74</v>
      </c>
      <c r="C5" s="88">
        <v>47645</v>
      </c>
      <c r="D5" s="88">
        <v>52301</v>
      </c>
      <c r="E5" s="88">
        <v>55347</v>
      </c>
      <c r="F5" s="88">
        <v>57674</v>
      </c>
      <c r="G5" s="88">
        <v>59793</v>
      </c>
      <c r="H5" s="74">
        <v>25.496904187217968</v>
      </c>
      <c r="I5" s="74">
        <v>3.6740992474945382</v>
      </c>
      <c r="M5" s="90"/>
      <c r="N5" s="90"/>
      <c r="O5" s="90"/>
      <c r="P5" s="90"/>
      <c r="Q5" s="90"/>
    </row>
    <row r="6" spans="1:17" x14ac:dyDescent="0.25">
      <c r="A6" s="115">
        <v>2</v>
      </c>
      <c r="B6" s="66" t="s">
        <v>75</v>
      </c>
      <c r="C6" s="88">
        <v>14718</v>
      </c>
      <c r="D6" s="88">
        <v>15949</v>
      </c>
      <c r="E6" s="88">
        <v>17600</v>
      </c>
      <c r="F6" s="88">
        <v>18344</v>
      </c>
      <c r="G6" s="88">
        <v>19192</v>
      </c>
      <c r="H6" s="74">
        <v>30.398151922815597</v>
      </c>
      <c r="I6" s="74">
        <v>4.6227649367640646</v>
      </c>
      <c r="M6" s="90"/>
      <c r="N6" s="90"/>
      <c r="O6" s="90"/>
      <c r="P6" s="90"/>
      <c r="Q6" s="90"/>
    </row>
    <row r="7" spans="1:17" x14ac:dyDescent="0.25">
      <c r="A7" s="115">
        <v>3</v>
      </c>
      <c r="B7" s="66" t="s">
        <v>78</v>
      </c>
      <c r="C7" s="88">
        <v>4304</v>
      </c>
      <c r="D7" s="88">
        <v>5257</v>
      </c>
      <c r="E7" s="88">
        <v>6131</v>
      </c>
      <c r="F7" s="88">
        <v>7209</v>
      </c>
      <c r="G7" s="88">
        <v>8058</v>
      </c>
      <c r="H7" s="74">
        <v>87.221189591078058</v>
      </c>
      <c r="I7" s="74">
        <v>11.776945484810653</v>
      </c>
      <c r="M7" s="90"/>
      <c r="N7" s="90"/>
      <c r="O7" s="90"/>
      <c r="P7" s="90"/>
      <c r="Q7" s="90"/>
    </row>
    <row r="8" spans="1:17" x14ac:dyDescent="0.25">
      <c r="A8" s="115">
        <v>4</v>
      </c>
      <c r="B8" s="66" t="s">
        <v>83</v>
      </c>
      <c r="C8" s="88">
        <v>2755</v>
      </c>
      <c r="D8" s="88">
        <v>3139</v>
      </c>
      <c r="E8" s="88">
        <v>3618</v>
      </c>
      <c r="F8" s="88">
        <v>3971</v>
      </c>
      <c r="G8" s="88">
        <v>4665</v>
      </c>
      <c r="H8" s="74">
        <v>69.328493647912879</v>
      </c>
      <c r="I8" s="74">
        <v>17.476706119365399</v>
      </c>
      <c r="M8" s="90"/>
      <c r="N8" s="90"/>
      <c r="O8" s="90"/>
      <c r="P8" s="90"/>
      <c r="Q8" s="90"/>
    </row>
    <row r="9" spans="1:17" x14ac:dyDescent="0.25">
      <c r="A9" s="115">
        <v>5</v>
      </c>
      <c r="B9" s="66" t="s">
        <v>82</v>
      </c>
      <c r="C9" s="88">
        <v>2553</v>
      </c>
      <c r="D9" s="88">
        <v>3223</v>
      </c>
      <c r="E9" s="88">
        <v>3624</v>
      </c>
      <c r="F9" s="88">
        <v>3840</v>
      </c>
      <c r="G9" s="88">
        <v>3960</v>
      </c>
      <c r="H9" s="74">
        <v>55.111633372502936</v>
      </c>
      <c r="I9" s="74">
        <v>3.125</v>
      </c>
      <c r="M9" s="90"/>
      <c r="N9" s="90"/>
      <c r="O9" s="90"/>
      <c r="P9" s="90"/>
      <c r="Q9" s="90"/>
    </row>
    <row r="10" spans="1:17" x14ac:dyDescent="0.25">
      <c r="A10" s="117">
        <v>6</v>
      </c>
      <c r="B10" s="40" t="s">
        <v>28</v>
      </c>
      <c r="C10" s="88">
        <v>2617</v>
      </c>
      <c r="D10" s="89">
        <v>2927</v>
      </c>
      <c r="E10" s="89">
        <v>3072</v>
      </c>
      <c r="F10" s="89">
        <v>0</v>
      </c>
      <c r="G10" s="134">
        <v>0</v>
      </c>
      <c r="H10" s="134">
        <v>0</v>
      </c>
      <c r="I10" s="134">
        <v>0</v>
      </c>
      <c r="J10" s="89"/>
      <c r="M10" s="90"/>
      <c r="N10" s="90"/>
      <c r="O10" s="90"/>
      <c r="P10" s="90"/>
      <c r="Q10" s="90"/>
    </row>
    <row r="11" spans="1:17" x14ac:dyDescent="0.25">
      <c r="A11" s="116"/>
      <c r="B11" s="33" t="s">
        <v>51</v>
      </c>
      <c r="C11" s="87">
        <v>74592</v>
      </c>
      <c r="D11" s="87">
        <v>82796</v>
      </c>
      <c r="E11" s="87">
        <v>89392</v>
      </c>
      <c r="F11" s="87">
        <v>91038</v>
      </c>
      <c r="G11" s="87">
        <v>95668</v>
      </c>
      <c r="H11" s="38">
        <v>28.255040755040756</v>
      </c>
      <c r="I11" s="38">
        <v>5.0857883521166984</v>
      </c>
      <c r="M11" s="90"/>
      <c r="N11" s="90"/>
      <c r="O11" s="90"/>
      <c r="P11" s="90"/>
      <c r="Q11" s="90"/>
    </row>
    <row r="12" spans="1:17" x14ac:dyDescent="0.25">
      <c r="A12" s="179" t="s">
        <v>34</v>
      </c>
      <c r="B12" s="179"/>
      <c r="C12" s="179"/>
      <c r="D12" s="179"/>
      <c r="E12" s="179"/>
      <c r="F12" s="179"/>
      <c r="G12" s="179"/>
      <c r="H12" s="179"/>
      <c r="I12" s="179"/>
      <c r="M12" s="139"/>
    </row>
    <row r="13" spans="1:17" ht="15" customHeight="1" x14ac:dyDescent="0.25">
      <c r="A13" s="187" t="s">
        <v>35</v>
      </c>
      <c r="B13" s="187"/>
      <c r="C13" s="187"/>
      <c r="D13" s="187"/>
      <c r="E13" s="187"/>
      <c r="F13" s="187"/>
      <c r="G13" s="187"/>
      <c r="H13" s="187"/>
      <c r="I13" s="187"/>
    </row>
    <row r="14" spans="1:17" x14ac:dyDescent="0.25">
      <c r="A14" s="179"/>
      <c r="B14" s="179"/>
      <c r="C14" s="179"/>
      <c r="D14" s="179"/>
      <c r="E14" s="179"/>
      <c r="F14" s="179"/>
      <c r="G14" s="179"/>
      <c r="H14" s="179"/>
      <c r="I14" s="179"/>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90" zoomScaleNormal="90" workbookViewId="0">
      <selection activeCell="L26" sqref="L26"/>
    </sheetView>
  </sheetViews>
  <sheetFormatPr defaultColWidth="9.140625" defaultRowHeight="15" x14ac:dyDescent="0.25"/>
  <cols>
    <col min="1" max="1" width="16.5703125" style="22" customWidth="1"/>
    <col min="2" max="2" width="10" style="22" customWidth="1"/>
    <col min="3" max="16384" width="9.140625" style="22"/>
  </cols>
  <sheetData>
    <row r="1" spans="1:5" s="25" customFormat="1" ht="47.25" customHeight="1" x14ac:dyDescent="0.25">
      <c r="A1" s="193" t="s">
        <v>54</v>
      </c>
      <c r="B1" s="193"/>
      <c r="C1" s="193"/>
      <c r="D1" s="193"/>
      <c r="E1" s="193"/>
    </row>
    <row r="2" spans="1:5" s="29" customFormat="1" ht="12" x14ac:dyDescent="0.2">
      <c r="A2" s="79" t="s">
        <v>50</v>
      </c>
      <c r="B2" s="79"/>
      <c r="C2" s="79"/>
      <c r="D2" s="79"/>
      <c r="E2" s="79"/>
    </row>
    <row r="3" spans="1:5" x14ac:dyDescent="0.25">
      <c r="A3" s="78" t="s">
        <v>10</v>
      </c>
      <c r="B3" s="78">
        <v>2016</v>
      </c>
      <c r="C3" s="78">
        <v>2017</v>
      </c>
      <c r="D3" s="78">
        <v>2018</v>
      </c>
      <c r="E3" s="78">
        <v>2019</v>
      </c>
    </row>
    <row r="4" spans="1:5" x14ac:dyDescent="0.25">
      <c r="A4" s="63" t="s">
        <v>11</v>
      </c>
      <c r="B4" s="74">
        <v>2.2000000000000002</v>
      </c>
      <c r="C4" s="74">
        <v>1.8</v>
      </c>
      <c r="D4" s="74">
        <v>1.8</v>
      </c>
      <c r="E4" s="65">
        <v>7.9</v>
      </c>
    </row>
    <row r="5" spans="1:5" s="135" customFormat="1" x14ac:dyDescent="0.25">
      <c r="A5" s="63" t="s">
        <v>12</v>
      </c>
      <c r="B5" s="74">
        <v>0.2</v>
      </c>
      <c r="C5" s="74">
        <v>2.4</v>
      </c>
      <c r="D5" s="74">
        <v>3.6</v>
      </c>
      <c r="E5" s="65">
        <v>5.3</v>
      </c>
    </row>
    <row r="6" spans="1:5" s="155" customFormat="1" x14ac:dyDescent="0.25">
      <c r="A6" s="63" t="s">
        <v>13</v>
      </c>
      <c r="B6" s="74">
        <v>0.1</v>
      </c>
      <c r="C6" s="74">
        <v>2</v>
      </c>
      <c r="D6" s="74">
        <v>4.2</v>
      </c>
      <c r="E6" s="65">
        <v>5.2</v>
      </c>
    </row>
    <row r="7" spans="1:5" s="156" customFormat="1" x14ac:dyDescent="0.25">
      <c r="A7" s="63" t="s">
        <v>14</v>
      </c>
      <c r="B7" s="74">
        <v>0.1</v>
      </c>
      <c r="C7" s="74">
        <v>2.1</v>
      </c>
      <c r="D7" s="74">
        <v>4.0999999999999996</v>
      </c>
      <c r="E7" s="65">
        <v>5.2</v>
      </c>
    </row>
    <row r="8" spans="1:5" s="157" customFormat="1" x14ac:dyDescent="0.25">
      <c r="A8" s="63" t="s">
        <v>15</v>
      </c>
      <c r="B8" s="74">
        <v>0.2</v>
      </c>
      <c r="C8" s="74">
        <v>2.5</v>
      </c>
      <c r="D8" s="74">
        <v>3.6</v>
      </c>
      <c r="E8" s="65">
        <v>5.5</v>
      </c>
    </row>
    <row r="9" spans="1:5" s="58" customFormat="1" ht="14.25" x14ac:dyDescent="0.2">
      <c r="A9" s="66" t="s">
        <v>16</v>
      </c>
      <c r="B9" s="127">
        <v>0.9</v>
      </c>
      <c r="C9" s="127">
        <v>2.6</v>
      </c>
      <c r="D9" s="127">
        <v>3.3</v>
      </c>
      <c r="E9" s="67">
        <v>5.3</v>
      </c>
    </row>
    <row r="10" spans="1:5" s="146" customFormat="1" x14ac:dyDescent="0.25">
      <c r="A10" s="63" t="s">
        <v>17</v>
      </c>
      <c r="B10" s="74">
        <v>3.3</v>
      </c>
      <c r="C10" s="74">
        <v>2.7</v>
      </c>
      <c r="D10" s="74">
        <v>4.2</v>
      </c>
      <c r="E10" s="65">
        <v>0</v>
      </c>
    </row>
    <row r="11" spans="1:5" x14ac:dyDescent="0.25">
      <c r="A11" s="63" t="s">
        <v>18</v>
      </c>
      <c r="B11" s="74">
        <v>3.3</v>
      </c>
      <c r="C11" s="74">
        <v>3.3</v>
      </c>
      <c r="D11" s="74">
        <v>4.0999999999999996</v>
      </c>
      <c r="E11" s="65">
        <v>0</v>
      </c>
    </row>
    <row r="12" spans="1:5" s="147" customFormat="1" x14ac:dyDescent="0.25">
      <c r="A12" s="63" t="s">
        <v>19</v>
      </c>
      <c r="B12" s="74">
        <v>2.9</v>
      </c>
      <c r="C12" s="74">
        <v>4.3</v>
      </c>
      <c r="D12" s="74">
        <v>4.3</v>
      </c>
      <c r="E12" s="65">
        <v>0</v>
      </c>
    </row>
    <row r="13" spans="1:5" s="148" customFormat="1" x14ac:dyDescent="0.25">
      <c r="A13" s="63" t="s">
        <v>20</v>
      </c>
      <c r="B13" s="74">
        <v>0.3</v>
      </c>
      <c r="C13" s="74">
        <v>5.2</v>
      </c>
      <c r="D13" s="74">
        <v>4.0999999999999996</v>
      </c>
      <c r="E13" s="65">
        <v>0</v>
      </c>
    </row>
    <row r="14" spans="1:5" s="58" customFormat="1" x14ac:dyDescent="0.25">
      <c r="A14" s="63" t="s">
        <v>21</v>
      </c>
      <c r="B14" s="74">
        <v>0.2</v>
      </c>
      <c r="C14" s="74">
        <v>5.4</v>
      </c>
      <c r="D14" s="74">
        <v>4.2</v>
      </c>
      <c r="E14" s="65">
        <v>0</v>
      </c>
    </row>
    <row r="15" spans="1:5" s="154" customFormat="1" x14ac:dyDescent="0.25">
      <c r="A15" s="41" t="s">
        <v>22</v>
      </c>
      <c r="B15" s="43">
        <v>0.2</v>
      </c>
      <c r="C15" s="43">
        <v>6</v>
      </c>
      <c r="D15" s="43">
        <v>4</v>
      </c>
      <c r="E15" s="124">
        <v>0</v>
      </c>
    </row>
    <row r="16" spans="1:5" ht="30" customHeight="1" x14ac:dyDescent="0.25">
      <c r="A16" s="194" t="s">
        <v>34</v>
      </c>
      <c r="B16" s="194"/>
      <c r="C16" s="194"/>
      <c r="D16" s="194"/>
      <c r="E16" s="194"/>
    </row>
    <row r="17" spans="1:5" ht="30" customHeight="1" x14ac:dyDescent="0.25">
      <c r="A17" s="187" t="s">
        <v>35</v>
      </c>
      <c r="B17" s="187"/>
      <c r="C17" s="187"/>
      <c r="D17" s="187"/>
      <c r="E17" s="187"/>
    </row>
    <row r="18" spans="1:5" x14ac:dyDescent="0.25">
      <c r="A18" s="180" t="s">
        <v>104</v>
      </c>
      <c r="B18" s="180"/>
      <c r="C18" s="180"/>
      <c r="D18" s="180"/>
      <c r="E18" s="180"/>
    </row>
    <row r="19" spans="1:5" x14ac:dyDescent="0.25">
      <c r="A19" s="195"/>
      <c r="B19" s="195"/>
      <c r="C19" s="195"/>
      <c r="D19" s="195"/>
      <c r="E19" s="195"/>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J20"/>
  <sheetViews>
    <sheetView showGridLines="0" zoomScale="90" zoomScaleNormal="90" zoomScaleSheetLayoutView="90" workbookViewId="0">
      <selection activeCell="R29" sqref="R29"/>
    </sheetView>
  </sheetViews>
  <sheetFormatPr defaultColWidth="9.140625" defaultRowHeight="15" x14ac:dyDescent="0.25"/>
  <cols>
    <col min="1" max="1" width="19.85546875" style="22" customWidth="1"/>
    <col min="2" max="6" width="10" style="22" bestFit="1" customWidth="1"/>
    <col min="7" max="8" width="10.28515625" style="22" customWidth="1"/>
    <col min="9" max="16384" width="9.140625" style="22"/>
  </cols>
  <sheetData>
    <row r="1" spans="1:10" s="25" customFormat="1" x14ac:dyDescent="0.25">
      <c r="A1" s="183" t="s">
        <v>183</v>
      </c>
      <c r="B1" s="183"/>
      <c r="C1" s="183"/>
      <c r="D1" s="183"/>
      <c r="E1" s="183"/>
      <c r="F1" s="183"/>
      <c r="G1" s="183"/>
      <c r="H1" s="183"/>
    </row>
    <row r="2" spans="1:10" x14ac:dyDescent="0.25">
      <c r="A2" s="188"/>
      <c r="B2" s="188">
        <v>2015</v>
      </c>
      <c r="C2" s="188">
        <v>2016</v>
      </c>
      <c r="D2" s="188">
        <v>2017</v>
      </c>
      <c r="E2" s="188">
        <v>2018</v>
      </c>
      <c r="F2" s="188">
        <v>2019</v>
      </c>
      <c r="G2" s="190" t="s">
        <v>44</v>
      </c>
      <c r="H2" s="190"/>
    </row>
    <row r="3" spans="1:10" ht="33" customHeight="1" x14ac:dyDescent="0.25">
      <c r="A3" s="189"/>
      <c r="B3" s="189"/>
      <c r="C3" s="189"/>
      <c r="D3" s="189"/>
      <c r="E3" s="189"/>
      <c r="F3" s="189"/>
      <c r="G3" s="83" t="s">
        <v>169</v>
      </c>
      <c r="H3" s="83" t="s">
        <v>170</v>
      </c>
    </row>
    <row r="4" spans="1:10" s="154" customFormat="1" x14ac:dyDescent="0.25">
      <c r="A4" s="63" t="s">
        <v>11</v>
      </c>
      <c r="B4" s="72">
        <v>49477</v>
      </c>
      <c r="C4" s="72">
        <v>50544</v>
      </c>
      <c r="D4" s="72">
        <v>51430</v>
      </c>
      <c r="E4" s="72">
        <v>52352</v>
      </c>
      <c r="F4" s="72">
        <v>56486</v>
      </c>
      <c r="G4" s="64">
        <v>14.166178224225398</v>
      </c>
      <c r="H4" s="64">
        <v>7.8965464547677264</v>
      </c>
    </row>
    <row r="5" spans="1:10" s="135" customFormat="1" x14ac:dyDescent="0.25">
      <c r="A5" s="63" t="s">
        <v>12</v>
      </c>
      <c r="B5" s="72">
        <v>50318</v>
      </c>
      <c r="C5" s="72">
        <v>50416</v>
      </c>
      <c r="D5" s="72">
        <v>51614</v>
      </c>
      <c r="E5" s="72">
        <v>53490</v>
      </c>
      <c r="F5" s="72">
        <v>56340</v>
      </c>
      <c r="G5" s="64">
        <v>11.967884256131006</v>
      </c>
      <c r="H5" s="64">
        <v>5.3280987100392601</v>
      </c>
    </row>
    <row r="6" spans="1:10" s="155" customFormat="1" x14ac:dyDescent="0.25">
      <c r="A6" s="63" t="s">
        <v>13</v>
      </c>
      <c r="B6" s="72">
        <v>50361</v>
      </c>
      <c r="C6" s="72">
        <v>50424</v>
      </c>
      <c r="D6" s="72">
        <v>51442</v>
      </c>
      <c r="E6" s="72">
        <v>53597</v>
      </c>
      <c r="F6" s="72">
        <v>56380</v>
      </c>
      <c r="G6" s="64">
        <v>11.951708663449892</v>
      </c>
      <c r="H6" s="64">
        <v>5.1924548015747147</v>
      </c>
      <c r="I6" s="138"/>
      <c r="J6" s="138"/>
    </row>
    <row r="7" spans="1:10" s="156" customFormat="1" x14ac:dyDescent="0.25">
      <c r="A7" s="63" t="s">
        <v>14</v>
      </c>
      <c r="B7" s="72">
        <v>50326</v>
      </c>
      <c r="C7" s="72">
        <v>50374</v>
      </c>
      <c r="D7" s="72">
        <v>51438</v>
      </c>
      <c r="E7" s="72">
        <v>53565</v>
      </c>
      <c r="F7" s="72">
        <v>56372</v>
      </c>
      <c r="G7" s="64">
        <v>12.01367086595398</v>
      </c>
      <c r="H7" s="64">
        <v>5.240362176794549</v>
      </c>
      <c r="I7" s="138"/>
      <c r="J7" s="138"/>
    </row>
    <row r="8" spans="1:10" s="157" customFormat="1" x14ac:dyDescent="0.25">
      <c r="A8" s="63" t="s">
        <v>15</v>
      </c>
      <c r="B8" s="72">
        <v>50469</v>
      </c>
      <c r="C8" s="72">
        <v>50554</v>
      </c>
      <c r="D8" s="72">
        <v>51803</v>
      </c>
      <c r="E8" s="72">
        <v>53662</v>
      </c>
      <c r="F8" s="72">
        <v>56608</v>
      </c>
      <c r="G8" s="64">
        <v>12.163902593671363</v>
      </c>
      <c r="H8" s="64">
        <v>5.4899183779956022</v>
      </c>
      <c r="I8" s="138"/>
      <c r="J8" s="138"/>
    </row>
    <row r="9" spans="1:10" s="58" customFormat="1" x14ac:dyDescent="0.25">
      <c r="A9" s="66" t="s">
        <v>16</v>
      </c>
      <c r="B9" s="126">
        <v>50373</v>
      </c>
      <c r="C9" s="126">
        <v>50823</v>
      </c>
      <c r="D9" s="126">
        <v>52144</v>
      </c>
      <c r="E9" s="126">
        <v>53858</v>
      </c>
      <c r="F9" s="126">
        <v>56696</v>
      </c>
      <c r="G9" s="73">
        <v>12.552359398884322</v>
      </c>
      <c r="H9" s="73">
        <v>5.2694121578966913</v>
      </c>
      <c r="I9" s="138">
        <v>2838</v>
      </c>
      <c r="J9" s="138">
        <v>6323</v>
      </c>
    </row>
    <row r="10" spans="1:10" s="146" customFormat="1" x14ac:dyDescent="0.25">
      <c r="A10" s="63" t="s">
        <v>17</v>
      </c>
      <c r="B10" s="72">
        <v>49403</v>
      </c>
      <c r="C10" s="72">
        <v>51021</v>
      </c>
      <c r="D10" s="72">
        <v>52408</v>
      </c>
      <c r="E10" s="72">
        <v>54590</v>
      </c>
      <c r="F10" s="72">
        <v>0</v>
      </c>
      <c r="G10" s="65">
        <v>0</v>
      </c>
      <c r="H10" s="65">
        <v>0</v>
      </c>
    </row>
    <row r="11" spans="1:10" x14ac:dyDescent="0.25">
      <c r="A11" s="63" t="s">
        <v>18</v>
      </c>
      <c r="B11" s="72">
        <v>49320</v>
      </c>
      <c r="C11" s="72">
        <v>50957</v>
      </c>
      <c r="D11" s="72">
        <v>52615</v>
      </c>
      <c r="E11" s="72">
        <v>54789</v>
      </c>
      <c r="F11" s="72">
        <v>0</v>
      </c>
      <c r="G11" s="65">
        <v>0</v>
      </c>
      <c r="H11" s="65">
        <v>0</v>
      </c>
    </row>
    <row r="12" spans="1:10" s="147" customFormat="1" x14ac:dyDescent="0.25">
      <c r="A12" s="63" t="s">
        <v>19</v>
      </c>
      <c r="B12" s="72">
        <v>49231</v>
      </c>
      <c r="C12" s="72">
        <v>50677</v>
      </c>
      <c r="D12" s="72">
        <v>52871</v>
      </c>
      <c r="E12" s="72">
        <v>55135</v>
      </c>
      <c r="F12" s="72">
        <v>0</v>
      </c>
      <c r="G12" s="65">
        <v>0</v>
      </c>
      <c r="H12" s="65">
        <v>0</v>
      </c>
    </row>
    <row r="13" spans="1:10" s="148" customFormat="1" x14ac:dyDescent="0.25">
      <c r="A13" s="63" t="s">
        <v>20</v>
      </c>
      <c r="B13" s="72">
        <v>50486</v>
      </c>
      <c r="C13" s="72">
        <v>50637</v>
      </c>
      <c r="D13" s="72">
        <v>53255</v>
      </c>
      <c r="E13" s="72">
        <v>55426</v>
      </c>
      <c r="F13" s="72">
        <v>0</v>
      </c>
      <c r="G13" s="65">
        <v>0</v>
      </c>
      <c r="H13" s="65">
        <v>0</v>
      </c>
    </row>
    <row r="14" spans="1:10" s="58" customFormat="1" x14ac:dyDescent="0.25">
      <c r="A14" s="63" t="s">
        <v>21</v>
      </c>
      <c r="B14" s="72">
        <v>50522</v>
      </c>
      <c r="C14" s="72">
        <v>50625</v>
      </c>
      <c r="D14" s="72">
        <v>53346</v>
      </c>
      <c r="E14" s="72">
        <v>55612</v>
      </c>
      <c r="F14" s="72">
        <v>0</v>
      </c>
      <c r="G14" s="65">
        <v>0</v>
      </c>
      <c r="H14" s="65">
        <v>0</v>
      </c>
    </row>
    <row r="15" spans="1:10" x14ac:dyDescent="0.25">
      <c r="A15" s="32" t="s">
        <v>22</v>
      </c>
      <c r="B15" s="45">
        <v>50521</v>
      </c>
      <c r="C15" s="45">
        <v>50616</v>
      </c>
      <c r="D15" s="45">
        <v>53639</v>
      </c>
      <c r="E15" s="45">
        <v>55789</v>
      </c>
      <c r="F15" s="45">
        <v>0</v>
      </c>
      <c r="G15" s="46">
        <v>0</v>
      </c>
      <c r="H15" s="46">
        <v>0</v>
      </c>
    </row>
    <row r="16" spans="1:10" x14ac:dyDescent="0.25">
      <c r="A16" s="32" t="s">
        <v>171</v>
      </c>
      <c r="B16" s="113">
        <v>50220.666666666664</v>
      </c>
      <c r="C16" s="113">
        <v>50522.5</v>
      </c>
      <c r="D16" s="113">
        <v>51645.166666666664</v>
      </c>
      <c r="E16" s="113">
        <v>53420.666666666664</v>
      </c>
      <c r="F16" s="72">
        <v>56480.333333333336</v>
      </c>
      <c r="G16" s="65">
        <v>12.469284000385995</v>
      </c>
      <c r="H16" s="65">
        <v>5.7361321131780905</v>
      </c>
    </row>
    <row r="17" spans="1:8" x14ac:dyDescent="0.25">
      <c r="A17" s="41" t="s">
        <v>66</v>
      </c>
      <c r="B17" s="125">
        <v>50067.25</v>
      </c>
      <c r="C17" s="125">
        <v>50639</v>
      </c>
      <c r="D17" s="125">
        <v>52333.75</v>
      </c>
      <c r="E17" s="125">
        <v>54322.083333333336</v>
      </c>
      <c r="F17" s="125">
        <v>28240.166666666668</v>
      </c>
      <c r="G17" s="124">
        <v>6.2346420001929976</v>
      </c>
      <c r="H17" s="124">
        <v>2.8680660565890452</v>
      </c>
    </row>
    <row r="18" spans="1:8" ht="30" customHeight="1" x14ac:dyDescent="0.25">
      <c r="A18" s="179" t="s">
        <v>34</v>
      </c>
      <c r="B18" s="179"/>
      <c r="C18" s="179"/>
      <c r="D18" s="179"/>
      <c r="E18" s="179"/>
      <c r="F18" s="179"/>
      <c r="G18" s="179"/>
      <c r="H18" s="179"/>
    </row>
    <row r="19" spans="1:8" x14ac:dyDescent="0.25">
      <c r="A19" s="179" t="s">
        <v>35</v>
      </c>
      <c r="B19" s="179"/>
      <c r="C19" s="179"/>
      <c r="D19" s="179"/>
      <c r="E19" s="179"/>
      <c r="F19" s="179"/>
      <c r="G19" s="179"/>
      <c r="H19" s="179"/>
    </row>
    <row r="20" spans="1:8" x14ac:dyDescent="0.25">
      <c r="A20" s="131" t="s">
        <v>104</v>
      </c>
      <c r="B20" s="129"/>
      <c r="C20" s="129"/>
      <c r="D20" s="129"/>
      <c r="E20" s="129"/>
      <c r="F20" s="129"/>
      <c r="G20" s="129"/>
      <c r="H20" s="129"/>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9"/>
  <sheetViews>
    <sheetView showGridLines="0" tabSelected="1" zoomScale="90" zoomScaleNormal="90" zoomScaleSheetLayoutView="90" workbookViewId="0">
      <selection activeCell="K16" sqref="K16"/>
    </sheetView>
  </sheetViews>
  <sheetFormatPr defaultColWidth="9.140625" defaultRowHeight="15" x14ac:dyDescent="0.25"/>
  <cols>
    <col min="1" max="1" width="9.140625" style="69"/>
    <col min="2" max="2" width="24.42578125" style="69" bestFit="1" customWidth="1"/>
    <col min="3" max="7" width="11.7109375" style="69" bestFit="1" customWidth="1"/>
    <col min="8" max="8" width="9.42578125" style="69" customWidth="1"/>
    <col min="9" max="9" width="8.85546875" style="69" customWidth="1"/>
    <col min="10" max="10" width="9.140625" style="69"/>
    <col min="11" max="11" width="51.140625" style="69" customWidth="1"/>
    <col min="12" max="16384" width="9.140625" style="69"/>
  </cols>
  <sheetData>
    <row r="1" spans="1:20" s="68" customFormat="1" x14ac:dyDescent="0.25">
      <c r="A1" s="197" t="s">
        <v>184</v>
      </c>
      <c r="B1" s="197"/>
      <c r="C1" s="197"/>
      <c r="D1" s="197"/>
      <c r="E1" s="197"/>
      <c r="F1" s="197"/>
      <c r="G1" s="197"/>
      <c r="H1" s="197"/>
      <c r="I1" s="197"/>
    </row>
    <row r="2" spans="1:20" s="68" customFormat="1" x14ac:dyDescent="0.25">
      <c r="A2" s="68" t="s">
        <v>180</v>
      </c>
    </row>
    <row r="3" spans="1:20" s="68" customFormat="1" x14ac:dyDescent="0.25">
      <c r="A3" s="68" t="s">
        <v>185</v>
      </c>
    </row>
    <row r="4" spans="1:20" s="68" customFormat="1" x14ac:dyDescent="0.25">
      <c r="H4" s="198" t="s">
        <v>44</v>
      </c>
      <c r="I4" s="198"/>
    </row>
    <row r="5" spans="1:20" ht="29.25" x14ac:dyDescent="0.25">
      <c r="A5" s="120"/>
      <c r="B5" s="120"/>
      <c r="C5" s="122">
        <v>2015</v>
      </c>
      <c r="D5" s="122">
        <v>2016</v>
      </c>
      <c r="E5" s="122">
        <v>2017</v>
      </c>
      <c r="F5" s="122">
        <v>2018</v>
      </c>
      <c r="G5" s="122">
        <v>2019</v>
      </c>
      <c r="H5" s="121" t="s">
        <v>169</v>
      </c>
      <c r="I5" s="121" t="s">
        <v>170</v>
      </c>
    </row>
    <row r="6" spans="1:20" x14ac:dyDescent="0.25">
      <c r="A6" s="99">
        <v>1</v>
      </c>
      <c r="B6" s="119" t="s">
        <v>77</v>
      </c>
      <c r="C6" s="91">
        <v>9924</v>
      </c>
      <c r="D6" s="91">
        <v>10759</v>
      </c>
      <c r="E6" s="91">
        <v>11577</v>
      </c>
      <c r="F6" s="91">
        <v>13508</v>
      </c>
      <c r="G6" s="91">
        <v>14900</v>
      </c>
      <c r="H6" s="70">
        <v>50.141072148327289</v>
      </c>
      <c r="I6" s="70">
        <v>10.30500444181226</v>
      </c>
    </row>
    <row r="7" spans="1:20" x14ac:dyDescent="0.25">
      <c r="A7" s="99">
        <v>2</v>
      </c>
      <c r="B7" s="149" t="s">
        <v>87</v>
      </c>
      <c r="C7" s="91">
        <v>10773</v>
      </c>
      <c r="D7" s="91">
        <v>10682</v>
      </c>
      <c r="E7" s="91">
        <v>11675</v>
      </c>
      <c r="F7" s="91">
        <v>12980</v>
      </c>
      <c r="G7" s="91">
        <v>14268</v>
      </c>
      <c r="H7" s="70">
        <v>32.442216652742964</v>
      </c>
      <c r="I7" s="70">
        <v>9.9229583975346696</v>
      </c>
      <c r="L7" s="140"/>
      <c r="M7" s="140"/>
    </row>
    <row r="8" spans="1:20" x14ac:dyDescent="0.25">
      <c r="A8" s="99">
        <v>3</v>
      </c>
      <c r="B8" s="149" t="s">
        <v>84</v>
      </c>
      <c r="C8" s="91">
        <v>5995</v>
      </c>
      <c r="D8" s="91">
        <v>5306</v>
      </c>
      <c r="E8" s="91">
        <v>5521</v>
      </c>
      <c r="F8" s="91">
        <v>5740</v>
      </c>
      <c r="G8" s="91">
        <v>5987</v>
      </c>
      <c r="H8" s="70">
        <v>-0.13344453711426188</v>
      </c>
      <c r="I8" s="70">
        <v>4.3031358885017417</v>
      </c>
    </row>
    <row r="9" spans="1:20" x14ac:dyDescent="0.25">
      <c r="B9" s="153" t="s">
        <v>88</v>
      </c>
      <c r="C9" s="164">
        <v>3168</v>
      </c>
      <c r="D9" s="164">
        <v>3534</v>
      </c>
      <c r="E9" s="164">
        <v>5521</v>
      </c>
      <c r="F9" s="164">
        <v>5740</v>
      </c>
      <c r="G9" s="164">
        <v>5987</v>
      </c>
      <c r="H9" s="70" t="s">
        <v>164</v>
      </c>
      <c r="I9" s="70">
        <v>4.3031358885017417</v>
      </c>
    </row>
    <row r="10" spans="1:20" x14ac:dyDescent="0.25">
      <c r="A10" s="99"/>
      <c r="B10" s="153" t="s">
        <v>89</v>
      </c>
      <c r="C10" s="164">
        <v>2827</v>
      </c>
      <c r="D10" s="164">
        <v>1772</v>
      </c>
      <c r="E10" s="164">
        <v>0</v>
      </c>
      <c r="F10" s="164">
        <v>0</v>
      </c>
      <c r="G10" s="164">
        <v>0</v>
      </c>
      <c r="H10" s="164">
        <v>0</v>
      </c>
      <c r="I10" s="164">
        <v>0</v>
      </c>
    </row>
    <row r="11" spans="1:20" x14ac:dyDescent="0.25">
      <c r="A11" s="115">
        <v>4</v>
      </c>
      <c r="B11" s="161" t="s">
        <v>93</v>
      </c>
      <c r="C11" s="164">
        <v>3232</v>
      </c>
      <c r="D11" s="164">
        <v>3548</v>
      </c>
      <c r="E11" s="164">
        <v>3896</v>
      </c>
      <c r="F11" s="164">
        <v>4451</v>
      </c>
      <c r="G11" s="164">
        <v>4512</v>
      </c>
      <c r="H11" s="70">
        <v>39.603960396039604</v>
      </c>
      <c r="I11" s="70">
        <v>1.3704785441473826</v>
      </c>
    </row>
    <row r="12" spans="1:20" x14ac:dyDescent="0.25">
      <c r="A12" s="99">
        <v>5</v>
      </c>
      <c r="B12" s="149" t="s">
        <v>85</v>
      </c>
      <c r="C12" s="91">
        <v>2210</v>
      </c>
      <c r="D12" s="91">
        <v>2597</v>
      </c>
      <c r="E12" s="91">
        <v>2962</v>
      </c>
      <c r="F12" s="91">
        <v>3748</v>
      </c>
      <c r="G12" s="91">
        <v>4286</v>
      </c>
      <c r="H12" s="70">
        <v>93.9366515837104</v>
      </c>
      <c r="I12" s="70">
        <v>14.354322305229456</v>
      </c>
      <c r="K12" s="91"/>
    </row>
    <row r="13" spans="1:20" x14ac:dyDescent="0.25">
      <c r="A13" s="99">
        <v>6</v>
      </c>
      <c r="B13" s="149" t="s">
        <v>92</v>
      </c>
      <c r="C13" s="91">
        <v>3123</v>
      </c>
      <c r="D13" s="91">
        <v>3303</v>
      </c>
      <c r="E13" s="91">
        <v>3393</v>
      </c>
      <c r="F13" s="91">
        <v>3570</v>
      </c>
      <c r="G13" s="91">
        <v>3712</v>
      </c>
      <c r="H13" s="70">
        <v>18.860070445084855</v>
      </c>
      <c r="I13" s="70">
        <v>3.9775910364145655</v>
      </c>
    </row>
    <row r="14" spans="1:20" x14ac:dyDescent="0.25">
      <c r="A14" s="115">
        <v>7</v>
      </c>
      <c r="B14" s="149" t="s">
        <v>91</v>
      </c>
      <c r="C14" s="91">
        <v>2567</v>
      </c>
      <c r="D14" s="91">
        <v>2956</v>
      </c>
      <c r="E14" s="91">
        <v>3035</v>
      </c>
      <c r="F14" s="91">
        <v>3285</v>
      </c>
      <c r="G14" s="91">
        <v>3495</v>
      </c>
      <c r="H14" s="70">
        <v>36.151149201402418</v>
      </c>
      <c r="I14" s="70">
        <v>6.3926940639269407</v>
      </c>
    </row>
    <row r="15" spans="1:20" x14ac:dyDescent="0.25">
      <c r="A15" s="115">
        <v>8</v>
      </c>
      <c r="B15" s="149" t="s">
        <v>79</v>
      </c>
      <c r="C15" s="91">
        <v>7925</v>
      </c>
      <c r="D15" s="91">
        <v>6779</v>
      </c>
      <c r="E15" s="91">
        <v>5560</v>
      </c>
      <c r="F15" s="91">
        <v>3621</v>
      </c>
      <c r="G15" s="91">
        <v>2650</v>
      </c>
      <c r="H15" s="70">
        <v>-66.561514195583598</v>
      </c>
      <c r="I15" s="70">
        <v>-26.815796741231708</v>
      </c>
      <c r="L15" s="128"/>
      <c r="M15" s="128"/>
      <c r="N15" s="128"/>
      <c r="O15" s="128"/>
      <c r="P15" s="128"/>
      <c r="Q15" s="128"/>
      <c r="R15" s="128"/>
      <c r="S15" s="128"/>
      <c r="T15" s="128"/>
    </row>
    <row r="16" spans="1:20" x14ac:dyDescent="0.25">
      <c r="A16" s="115">
        <v>9</v>
      </c>
      <c r="B16" s="149" t="s">
        <v>86</v>
      </c>
      <c r="C16" s="91">
        <v>1556</v>
      </c>
      <c r="D16" s="91">
        <v>1822</v>
      </c>
      <c r="E16" s="91">
        <v>1803</v>
      </c>
      <c r="F16" s="91">
        <v>1710</v>
      </c>
      <c r="G16" s="91">
        <v>1657</v>
      </c>
      <c r="H16" s="70">
        <v>6.4910025706940875</v>
      </c>
      <c r="I16" s="70">
        <v>-3.0994152046783627</v>
      </c>
    </row>
    <row r="17" spans="1:9" x14ac:dyDescent="0.25">
      <c r="A17" s="115">
        <v>10</v>
      </c>
      <c r="B17" s="149" t="s">
        <v>90</v>
      </c>
      <c r="C17" s="91">
        <v>1173</v>
      </c>
      <c r="D17" s="91">
        <v>1325</v>
      </c>
      <c r="E17" s="91">
        <v>1389</v>
      </c>
      <c r="F17" s="91">
        <v>1245</v>
      </c>
      <c r="G17" s="91">
        <v>1229</v>
      </c>
      <c r="H17" s="70">
        <v>4.7740835464620632</v>
      </c>
      <c r="I17" s="70">
        <v>-1.285140562248996</v>
      </c>
    </row>
    <row r="18" spans="1:9" x14ac:dyDescent="0.25">
      <c r="A18" s="115">
        <v>11</v>
      </c>
      <c r="B18" s="149" t="s">
        <v>165</v>
      </c>
      <c r="C18" s="91">
        <v>1895</v>
      </c>
      <c r="D18" s="91">
        <v>1746</v>
      </c>
      <c r="E18" s="91">
        <v>1333</v>
      </c>
      <c r="F18" s="91">
        <v>0</v>
      </c>
      <c r="G18" s="91">
        <v>0</v>
      </c>
      <c r="H18" s="91">
        <v>0</v>
      </c>
      <c r="I18" s="91">
        <v>0</v>
      </c>
    </row>
    <row r="19" spans="1:9" x14ac:dyDescent="0.25">
      <c r="A19" s="115"/>
      <c r="B19" s="149" t="s">
        <v>51</v>
      </c>
      <c r="C19" s="92">
        <v>50373</v>
      </c>
      <c r="D19" s="92">
        <v>50823</v>
      </c>
      <c r="E19" s="92">
        <v>52144</v>
      </c>
      <c r="F19" s="92">
        <v>53858</v>
      </c>
      <c r="G19" s="92">
        <v>56696</v>
      </c>
      <c r="H19" s="70">
        <v>12.552359398884322</v>
      </c>
      <c r="I19" s="70">
        <v>5.2694121578966913</v>
      </c>
    </row>
    <row r="20" spans="1:9" ht="30" customHeight="1" x14ac:dyDescent="0.25">
      <c r="A20" s="199" t="s">
        <v>34</v>
      </c>
      <c r="B20" s="199"/>
      <c r="C20" s="199"/>
      <c r="D20" s="199"/>
      <c r="E20" s="199"/>
      <c r="F20" s="199"/>
      <c r="G20" s="199"/>
      <c r="H20" s="199"/>
      <c r="I20" s="199"/>
    </row>
    <row r="21" spans="1:9" s="162" customFormat="1" ht="16.5" customHeight="1" x14ac:dyDescent="0.25">
      <c r="A21" s="196" t="s">
        <v>35</v>
      </c>
      <c r="B21" s="196"/>
      <c r="C21" s="196"/>
      <c r="D21" s="196"/>
      <c r="E21" s="196"/>
      <c r="F21" s="196"/>
      <c r="G21" s="196"/>
      <c r="H21" s="196"/>
      <c r="I21" s="196"/>
    </row>
    <row r="22" spans="1:9" s="162" customFormat="1" ht="16.5" customHeight="1" x14ac:dyDescent="0.25">
      <c r="A22" s="196" t="s">
        <v>166</v>
      </c>
      <c r="B22" s="196"/>
      <c r="C22" s="196"/>
      <c r="D22" s="196"/>
      <c r="E22" s="196"/>
      <c r="F22" s="196"/>
      <c r="G22" s="196"/>
      <c r="H22" s="196"/>
      <c r="I22" s="196"/>
    </row>
    <row r="23" spans="1:9" s="162" customFormat="1" ht="16.5" customHeight="1" x14ac:dyDescent="0.25">
      <c r="A23" s="196" t="s">
        <v>167</v>
      </c>
      <c r="B23" s="196"/>
      <c r="C23" s="196"/>
      <c r="D23" s="196"/>
      <c r="E23" s="196"/>
      <c r="F23" s="196"/>
      <c r="G23" s="196"/>
      <c r="H23" s="196"/>
      <c r="I23" s="196"/>
    </row>
    <row r="24" spans="1:9" s="162" customFormat="1" ht="16.5" customHeight="1" x14ac:dyDescent="0.25">
      <c r="A24" s="196" t="s">
        <v>55</v>
      </c>
      <c r="B24" s="196"/>
      <c r="C24" s="196"/>
      <c r="D24" s="196"/>
      <c r="E24" s="196"/>
      <c r="F24" s="196"/>
      <c r="G24" s="196"/>
      <c r="H24" s="196"/>
      <c r="I24" s="196"/>
    </row>
    <row r="34" spans="2:7" x14ac:dyDescent="0.25">
      <c r="B34" s="114"/>
      <c r="C34" s="114"/>
      <c r="D34" s="114"/>
      <c r="E34" s="114"/>
      <c r="F34" s="114"/>
      <c r="G34" s="114"/>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row r="49" spans="2:7" x14ac:dyDescent="0.25">
      <c r="B49" s="12"/>
      <c r="C49" s="12"/>
      <c r="D49" s="12"/>
      <c r="E49" s="12"/>
      <c r="F49" s="12"/>
      <c r="G49" s="12"/>
    </row>
  </sheetData>
  <sortState ref="L11:T25">
    <sortCondition descending="1" ref="T11:T25"/>
  </sortState>
  <mergeCells count="7">
    <mergeCell ref="A24:I24"/>
    <mergeCell ref="A1:I1"/>
    <mergeCell ref="H4:I4"/>
    <mergeCell ref="A20:I20"/>
    <mergeCell ref="A21:I21"/>
    <mergeCell ref="A22:I22"/>
    <mergeCell ref="A23:I23"/>
  </mergeCells>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5" t="s">
        <v>64</v>
      </c>
    </row>
    <row r="3" spans="1:1" x14ac:dyDescent="0.25">
      <c r="A3" s="16" t="s">
        <v>65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64"/>
  <sheetViews>
    <sheetView topLeftCell="A327" workbookViewId="0">
      <selection activeCell="M360" sqref="M360"/>
    </sheetView>
  </sheetViews>
  <sheetFormatPr defaultColWidth="23" defaultRowHeight="15" x14ac:dyDescent="0.25"/>
  <cols>
    <col min="1" max="1" width="23" style="9"/>
    <col min="2" max="2" width="13.7109375" customWidth="1"/>
    <col min="3" max="3" width="6.85546875" customWidth="1"/>
    <col min="4" max="4" width="9.85546875" style="9" customWidth="1"/>
    <col min="5" max="5" width="7" style="9" customWidth="1"/>
    <col min="6" max="6" width="8.42578125" style="98" bestFit="1" customWidth="1"/>
    <col min="7" max="7" width="7.28515625" customWidth="1"/>
    <col min="8" max="8" width="11.28515625" customWidth="1"/>
    <col min="9" max="9" width="15" customWidth="1"/>
  </cols>
  <sheetData>
    <row r="1" spans="1:6" x14ac:dyDescent="0.25">
      <c r="A1" s="9" t="s">
        <v>141</v>
      </c>
      <c r="B1" t="s">
        <v>98</v>
      </c>
      <c r="C1" s="19" t="s">
        <v>24</v>
      </c>
      <c r="D1" t="s">
        <v>63</v>
      </c>
      <c r="E1"/>
    </row>
    <row r="2" spans="1:6" x14ac:dyDescent="0.25">
      <c r="A2" s="14">
        <v>32874</v>
      </c>
      <c r="B2" s="19" t="s">
        <v>11</v>
      </c>
      <c r="C2" s="19">
        <v>1990</v>
      </c>
      <c r="D2">
        <v>444942</v>
      </c>
      <c r="E2"/>
    </row>
    <row r="3" spans="1:6" x14ac:dyDescent="0.25">
      <c r="A3" s="14">
        <v>32905</v>
      </c>
      <c r="B3" s="19" t="s">
        <v>12</v>
      </c>
      <c r="C3" s="19">
        <v>1990</v>
      </c>
      <c r="D3">
        <v>446649</v>
      </c>
      <c r="E3"/>
    </row>
    <row r="4" spans="1:6" x14ac:dyDescent="0.25">
      <c r="A4" s="14">
        <v>32933</v>
      </c>
      <c r="B4" s="19" t="s">
        <v>13</v>
      </c>
      <c r="C4" s="19">
        <v>1990</v>
      </c>
      <c r="D4">
        <v>449953</v>
      </c>
      <c r="E4"/>
    </row>
    <row r="5" spans="1:6" x14ac:dyDescent="0.25">
      <c r="A5" s="14">
        <v>32964</v>
      </c>
      <c r="B5" s="19" t="s">
        <v>14</v>
      </c>
      <c r="C5" s="19">
        <v>1990</v>
      </c>
      <c r="D5">
        <v>452719</v>
      </c>
      <c r="E5"/>
    </row>
    <row r="6" spans="1:6" x14ac:dyDescent="0.25">
      <c r="A6" s="14">
        <v>32994</v>
      </c>
      <c r="B6" s="19" t="s">
        <v>15</v>
      </c>
      <c r="C6" s="19">
        <v>1990</v>
      </c>
      <c r="D6">
        <v>457763</v>
      </c>
      <c r="E6"/>
    </row>
    <row r="7" spans="1:6" x14ac:dyDescent="0.25">
      <c r="A7" s="14">
        <v>33025</v>
      </c>
      <c r="B7" s="19" t="s">
        <v>16</v>
      </c>
      <c r="C7" s="19">
        <v>1990</v>
      </c>
      <c r="D7">
        <v>460876</v>
      </c>
      <c r="E7"/>
    </row>
    <row r="8" spans="1:6" x14ac:dyDescent="0.25">
      <c r="A8" s="14">
        <v>33055</v>
      </c>
      <c r="B8" s="19" t="s">
        <v>17</v>
      </c>
      <c r="C8" s="19">
        <v>1990</v>
      </c>
      <c r="D8">
        <v>465774</v>
      </c>
      <c r="E8"/>
    </row>
    <row r="9" spans="1:6" x14ac:dyDescent="0.25">
      <c r="A9" s="14">
        <v>33086</v>
      </c>
      <c r="B9" s="19" t="s">
        <v>18</v>
      </c>
      <c r="C9" s="19">
        <v>1990</v>
      </c>
      <c r="D9">
        <v>465924</v>
      </c>
      <c r="E9"/>
    </row>
    <row r="10" spans="1:6" x14ac:dyDescent="0.25">
      <c r="A10" s="14">
        <v>33117</v>
      </c>
      <c r="B10" s="19" t="s">
        <v>19</v>
      </c>
      <c r="C10" s="19">
        <v>1990</v>
      </c>
      <c r="D10">
        <v>466040</v>
      </c>
      <c r="E10"/>
    </row>
    <row r="11" spans="1:6" x14ac:dyDescent="0.25">
      <c r="A11" s="14">
        <v>33147</v>
      </c>
      <c r="B11" s="19" t="s">
        <v>20</v>
      </c>
      <c r="C11" s="19">
        <v>1990</v>
      </c>
      <c r="D11">
        <v>461204</v>
      </c>
      <c r="E11"/>
    </row>
    <row r="12" spans="1:6" x14ac:dyDescent="0.25">
      <c r="A12" s="14">
        <v>33178</v>
      </c>
      <c r="B12" s="19" t="s">
        <v>21</v>
      </c>
      <c r="C12" s="19">
        <v>1990</v>
      </c>
      <c r="D12">
        <v>463274</v>
      </c>
      <c r="E12"/>
    </row>
    <row r="13" spans="1:6" x14ac:dyDescent="0.25">
      <c r="A13" s="14">
        <v>33208</v>
      </c>
      <c r="B13" s="19" t="s">
        <v>22</v>
      </c>
      <c r="C13" s="19">
        <v>1990</v>
      </c>
      <c r="D13">
        <v>464102</v>
      </c>
      <c r="E13"/>
    </row>
    <row r="14" spans="1:6" x14ac:dyDescent="0.25">
      <c r="A14" s="14">
        <v>33239</v>
      </c>
      <c r="B14" s="19" t="s">
        <v>11</v>
      </c>
      <c r="C14" s="19">
        <v>1991</v>
      </c>
      <c r="D14">
        <v>442631</v>
      </c>
      <c r="E14">
        <v>444942</v>
      </c>
      <c r="F14" s="98">
        <f>((Query1[[#This Row],[EMPFTE]]-E14)/E14)*100</f>
        <v>-0.51939353893316431</v>
      </c>
    </row>
    <row r="15" spans="1:6" x14ac:dyDescent="0.25">
      <c r="A15" s="14">
        <v>33270</v>
      </c>
      <c r="B15" s="19" t="s">
        <v>12</v>
      </c>
      <c r="C15" s="19">
        <v>1991</v>
      </c>
      <c r="D15">
        <v>440552</v>
      </c>
      <c r="E15">
        <v>446649</v>
      </c>
      <c r="F15" s="98">
        <f>((Query1[[#This Row],[EMPFTE]]-E15)/E15)*100</f>
        <v>-1.3650539909414328</v>
      </c>
    </row>
    <row r="16" spans="1:6" x14ac:dyDescent="0.25">
      <c r="A16" s="14">
        <v>33298</v>
      </c>
      <c r="B16" s="19" t="s">
        <v>13</v>
      </c>
      <c r="C16" s="19">
        <v>1991</v>
      </c>
      <c r="D16">
        <v>438503</v>
      </c>
      <c r="E16">
        <v>449953</v>
      </c>
      <c r="F16" s="98">
        <f>((Query1[[#This Row],[EMPFTE]]-E16)/E16)*100</f>
        <v>-2.544710225290197</v>
      </c>
    </row>
    <row r="17" spans="1:6" x14ac:dyDescent="0.25">
      <c r="A17" s="14">
        <v>33329</v>
      </c>
      <c r="B17" s="19" t="s">
        <v>14</v>
      </c>
      <c r="C17" s="19">
        <v>1991</v>
      </c>
      <c r="D17">
        <v>442299</v>
      </c>
      <c r="E17">
        <v>452719</v>
      </c>
      <c r="F17" s="98">
        <f>((Query1[[#This Row],[EMPFTE]]-E17)/E17)*100</f>
        <v>-2.3016484839381603</v>
      </c>
    </row>
    <row r="18" spans="1:6" x14ac:dyDescent="0.25">
      <c r="A18" s="14">
        <v>33359</v>
      </c>
      <c r="B18" s="19" t="s">
        <v>15</v>
      </c>
      <c r="C18" s="19">
        <v>1991</v>
      </c>
      <c r="D18">
        <v>443601</v>
      </c>
      <c r="E18">
        <v>457763</v>
      </c>
      <c r="F18" s="98">
        <f>((Query1[[#This Row],[EMPFTE]]-E18)/E18)*100</f>
        <v>-3.0937406474529396</v>
      </c>
    </row>
    <row r="19" spans="1:6" x14ac:dyDescent="0.25">
      <c r="A19" s="14">
        <v>33390</v>
      </c>
      <c r="B19" s="19" t="s">
        <v>16</v>
      </c>
      <c r="C19" s="19">
        <v>1991</v>
      </c>
      <c r="D19">
        <v>447943</v>
      </c>
      <c r="E19">
        <v>460876</v>
      </c>
      <c r="F19" s="98">
        <f>((Query1[[#This Row],[EMPFTE]]-E19)/E19)*100</f>
        <v>-2.80617780053637</v>
      </c>
    </row>
    <row r="20" spans="1:6" x14ac:dyDescent="0.25">
      <c r="A20" s="14">
        <v>33420</v>
      </c>
      <c r="B20" s="19" t="s">
        <v>17</v>
      </c>
      <c r="C20" s="19">
        <v>1991</v>
      </c>
      <c r="D20">
        <v>450740</v>
      </c>
      <c r="E20">
        <v>465774</v>
      </c>
      <c r="F20" s="98">
        <f>((Query1[[#This Row],[EMPFTE]]-E20)/E20)*100</f>
        <v>-3.2277456448835702</v>
      </c>
    </row>
    <row r="21" spans="1:6" x14ac:dyDescent="0.25">
      <c r="A21" s="14">
        <v>33451</v>
      </c>
      <c r="B21" s="19" t="s">
        <v>18</v>
      </c>
      <c r="C21" s="19">
        <v>1991</v>
      </c>
      <c r="D21">
        <v>449196</v>
      </c>
      <c r="E21">
        <v>465924</v>
      </c>
      <c r="F21" s="98">
        <f>((Query1[[#This Row],[EMPFTE]]-E21)/E21)*100</f>
        <v>-3.5902851108764517</v>
      </c>
    </row>
    <row r="22" spans="1:6" x14ac:dyDescent="0.25">
      <c r="A22" s="14">
        <v>33482</v>
      </c>
      <c r="B22" s="19" t="s">
        <v>19</v>
      </c>
      <c r="C22" s="19">
        <v>1991</v>
      </c>
      <c r="D22">
        <v>445822</v>
      </c>
      <c r="E22">
        <v>466040</v>
      </c>
      <c r="F22" s="98">
        <f>((Query1[[#This Row],[EMPFTE]]-E22)/E22)*100</f>
        <v>-4.3382542271049696</v>
      </c>
    </row>
    <row r="23" spans="1:6" x14ac:dyDescent="0.25">
      <c r="A23" s="14">
        <v>33512</v>
      </c>
      <c r="B23" s="19" t="s">
        <v>20</v>
      </c>
      <c r="C23" s="19">
        <v>1991</v>
      </c>
      <c r="D23">
        <v>429673</v>
      </c>
      <c r="E23">
        <v>461204</v>
      </c>
      <c r="F23" s="98">
        <f>((Query1[[#This Row],[EMPFTE]]-E23)/E23)*100</f>
        <v>-6.8366709742326597</v>
      </c>
    </row>
    <row r="24" spans="1:6" x14ac:dyDescent="0.25">
      <c r="A24" s="14">
        <v>33543</v>
      </c>
      <c r="B24" s="19" t="s">
        <v>21</v>
      </c>
      <c r="C24" s="19">
        <v>1991</v>
      </c>
      <c r="D24">
        <v>437262</v>
      </c>
      <c r="E24">
        <v>463274</v>
      </c>
      <c r="F24" s="98">
        <f>((Query1[[#This Row],[EMPFTE]]-E24)/E24)*100</f>
        <v>-5.6148197395062107</v>
      </c>
    </row>
    <row r="25" spans="1:6" x14ac:dyDescent="0.25">
      <c r="A25" s="14">
        <v>33573</v>
      </c>
      <c r="B25" s="19" t="s">
        <v>22</v>
      </c>
      <c r="C25" s="19">
        <v>1991</v>
      </c>
      <c r="D25">
        <v>440400</v>
      </c>
      <c r="E25">
        <v>464102</v>
      </c>
      <c r="F25" s="98">
        <f>((Query1[[#This Row],[EMPFTE]]-E25)/E25)*100</f>
        <v>-5.1070669809653912</v>
      </c>
    </row>
    <row r="26" spans="1:6" x14ac:dyDescent="0.25">
      <c r="A26" s="14">
        <v>33604</v>
      </c>
      <c r="B26" s="19" t="s">
        <v>11</v>
      </c>
      <c r="C26" s="19">
        <v>1992</v>
      </c>
      <c r="D26">
        <v>441092</v>
      </c>
      <c r="E26">
        <v>442631</v>
      </c>
      <c r="F26" s="98">
        <f>((Query1[[#This Row],[EMPFTE]]-E26)/E26)*100</f>
        <v>-0.34769367712609373</v>
      </c>
    </row>
    <row r="27" spans="1:6" x14ac:dyDescent="0.25">
      <c r="A27" s="14">
        <v>33635</v>
      </c>
      <c r="B27" s="19" t="s">
        <v>12</v>
      </c>
      <c r="C27" s="19">
        <v>1992</v>
      </c>
      <c r="D27">
        <v>442854</v>
      </c>
      <c r="E27">
        <v>440552</v>
      </c>
      <c r="F27" s="98">
        <f>((Query1[[#This Row],[EMPFTE]]-E27)/E27)*100</f>
        <v>0.52252628520583266</v>
      </c>
    </row>
    <row r="28" spans="1:6" x14ac:dyDescent="0.25">
      <c r="A28" s="14">
        <v>33664</v>
      </c>
      <c r="B28" s="19" t="s">
        <v>13</v>
      </c>
      <c r="C28" s="19">
        <v>1992</v>
      </c>
      <c r="D28">
        <v>444758</v>
      </c>
      <c r="E28">
        <v>438503</v>
      </c>
      <c r="F28" s="98">
        <f>((Query1[[#This Row],[EMPFTE]]-E28)/E28)*100</f>
        <v>1.4264440608160036</v>
      </c>
    </row>
    <row r="29" spans="1:6" x14ac:dyDescent="0.25">
      <c r="A29" s="14">
        <v>33695</v>
      </c>
      <c r="B29" s="19" t="s">
        <v>14</v>
      </c>
      <c r="C29" s="19">
        <v>1992</v>
      </c>
      <c r="D29">
        <v>448494</v>
      </c>
      <c r="E29">
        <v>442299</v>
      </c>
      <c r="F29" s="98">
        <f>((Query1[[#This Row],[EMPFTE]]-E29)/E29)*100</f>
        <v>1.4006362211987817</v>
      </c>
    </row>
    <row r="30" spans="1:6" x14ac:dyDescent="0.25">
      <c r="A30" s="14">
        <v>33725</v>
      </c>
      <c r="B30" s="19" t="s">
        <v>15</v>
      </c>
      <c r="C30" s="19">
        <v>1992</v>
      </c>
      <c r="D30">
        <v>450184</v>
      </c>
      <c r="E30">
        <v>443601</v>
      </c>
      <c r="F30" s="98">
        <f>((Query1[[#This Row],[EMPFTE]]-E30)/E30)*100</f>
        <v>1.4839912443840297</v>
      </c>
    </row>
    <row r="31" spans="1:6" x14ac:dyDescent="0.25">
      <c r="A31" s="14">
        <v>33756</v>
      </c>
      <c r="B31" s="19" t="s">
        <v>16</v>
      </c>
      <c r="C31" s="19">
        <v>1992</v>
      </c>
      <c r="D31">
        <v>451298</v>
      </c>
      <c r="E31">
        <v>447943</v>
      </c>
      <c r="F31" s="98">
        <f>((Query1[[#This Row],[EMPFTE]]-E31)/E31)*100</f>
        <v>0.7489792228029013</v>
      </c>
    </row>
    <row r="32" spans="1:6" x14ac:dyDescent="0.25">
      <c r="A32" s="14">
        <v>33786</v>
      </c>
      <c r="B32" s="19" t="s">
        <v>17</v>
      </c>
      <c r="C32" s="19">
        <v>1992</v>
      </c>
      <c r="D32">
        <v>453433</v>
      </c>
      <c r="E32">
        <v>450740</v>
      </c>
      <c r="F32" s="98">
        <f>((Query1[[#This Row],[EMPFTE]]-E32)/E32)*100</f>
        <v>0.59746195145760306</v>
      </c>
    </row>
    <row r="33" spans="1:6" x14ac:dyDescent="0.25">
      <c r="A33" s="14">
        <v>33817</v>
      </c>
      <c r="B33" s="19" t="s">
        <v>18</v>
      </c>
      <c r="C33" s="19">
        <v>1992</v>
      </c>
      <c r="D33">
        <v>453395</v>
      </c>
      <c r="E33">
        <v>449196</v>
      </c>
      <c r="F33" s="98">
        <f>((Query1[[#This Row],[EMPFTE]]-E33)/E33)*100</f>
        <v>0.93478125361757447</v>
      </c>
    </row>
    <row r="34" spans="1:6" x14ac:dyDescent="0.25">
      <c r="A34" s="14">
        <v>33848</v>
      </c>
      <c r="B34" s="19" t="s">
        <v>19</v>
      </c>
      <c r="C34" s="19">
        <v>1992</v>
      </c>
      <c r="D34">
        <v>449461</v>
      </c>
      <c r="E34">
        <v>445822</v>
      </c>
      <c r="F34" s="98">
        <f>((Query1[[#This Row],[EMPFTE]]-E34)/E34)*100</f>
        <v>0.8162450484722602</v>
      </c>
    </row>
    <row r="35" spans="1:6" x14ac:dyDescent="0.25">
      <c r="A35" s="14">
        <v>33878</v>
      </c>
      <c r="B35" s="19" t="s">
        <v>20</v>
      </c>
      <c r="C35" s="19">
        <v>1992</v>
      </c>
      <c r="D35">
        <v>446097</v>
      </c>
      <c r="E35">
        <v>429673</v>
      </c>
      <c r="F35" s="98">
        <f>((Query1[[#This Row],[EMPFTE]]-E35)/E35)*100</f>
        <v>3.8224417173059515</v>
      </c>
    </row>
    <row r="36" spans="1:6" x14ac:dyDescent="0.25">
      <c r="A36" s="14">
        <v>33909</v>
      </c>
      <c r="B36" s="19" t="s">
        <v>21</v>
      </c>
      <c r="C36" s="19">
        <v>1992</v>
      </c>
      <c r="D36">
        <v>444444</v>
      </c>
      <c r="E36">
        <v>437262</v>
      </c>
      <c r="F36" s="98">
        <f>((Query1[[#This Row],[EMPFTE]]-E36)/E36)*100</f>
        <v>1.6424935164729613</v>
      </c>
    </row>
    <row r="37" spans="1:6" x14ac:dyDescent="0.25">
      <c r="A37" s="14">
        <v>33939</v>
      </c>
      <c r="B37" s="19" t="s">
        <v>22</v>
      </c>
      <c r="C37" s="19">
        <v>1992</v>
      </c>
      <c r="D37">
        <v>441013</v>
      </c>
      <c r="E37">
        <v>440400</v>
      </c>
      <c r="F37" s="98">
        <f>((Query1[[#This Row],[EMPFTE]]-E37)/E37)*100</f>
        <v>0.13919164396003633</v>
      </c>
    </row>
    <row r="38" spans="1:6" x14ac:dyDescent="0.25">
      <c r="A38" s="14">
        <v>33970</v>
      </c>
      <c r="B38" s="19" t="s">
        <v>11</v>
      </c>
      <c r="C38" s="19">
        <v>1993</v>
      </c>
      <c r="D38">
        <v>440974</v>
      </c>
      <c r="E38">
        <v>441092</v>
      </c>
      <c r="F38" s="98">
        <f>((Query1[[#This Row],[EMPFTE]]-E38)/E38)*100</f>
        <v>-2.6751788742484562E-2</v>
      </c>
    </row>
    <row r="39" spans="1:6" x14ac:dyDescent="0.25">
      <c r="A39" s="14">
        <v>34001</v>
      </c>
      <c r="B39" s="19" t="s">
        <v>12</v>
      </c>
      <c r="C39" s="19">
        <v>1993</v>
      </c>
      <c r="D39">
        <v>439838</v>
      </c>
      <c r="E39">
        <v>442854</v>
      </c>
      <c r="F39" s="98">
        <f>((Query1[[#This Row],[EMPFTE]]-E39)/E39)*100</f>
        <v>-0.68103709123097</v>
      </c>
    </row>
    <row r="40" spans="1:6" x14ac:dyDescent="0.25">
      <c r="A40" s="14">
        <v>34029</v>
      </c>
      <c r="B40" s="19" t="s">
        <v>13</v>
      </c>
      <c r="C40" s="19">
        <v>1993</v>
      </c>
      <c r="D40">
        <v>440145</v>
      </c>
      <c r="E40">
        <v>444758</v>
      </c>
      <c r="F40" s="98">
        <f>((Query1[[#This Row],[EMPFTE]]-E40)/E40)*100</f>
        <v>-1.0371932601549607</v>
      </c>
    </row>
    <row r="41" spans="1:6" x14ac:dyDescent="0.25">
      <c r="A41" s="14">
        <v>34060</v>
      </c>
      <c r="B41" s="19" t="s">
        <v>14</v>
      </c>
      <c r="C41" s="19">
        <v>1993</v>
      </c>
      <c r="D41">
        <v>439506</v>
      </c>
      <c r="E41">
        <v>448494</v>
      </c>
      <c r="F41" s="98">
        <f>((Query1[[#This Row],[EMPFTE]]-E41)/E41)*100</f>
        <v>-2.0040401878286001</v>
      </c>
    </row>
    <row r="42" spans="1:6" x14ac:dyDescent="0.25">
      <c r="A42" s="14">
        <v>34090</v>
      </c>
      <c r="B42" s="19" t="s">
        <v>15</v>
      </c>
      <c r="C42" s="19">
        <v>1993</v>
      </c>
      <c r="D42">
        <v>443295</v>
      </c>
      <c r="E42">
        <v>450184</v>
      </c>
      <c r="F42" s="98">
        <f>((Query1[[#This Row],[EMPFTE]]-E42)/E42)*100</f>
        <v>-1.5302631812769891</v>
      </c>
    </row>
    <row r="43" spans="1:6" x14ac:dyDescent="0.25">
      <c r="A43" s="14">
        <v>34121</v>
      </c>
      <c r="B43" s="19" t="s">
        <v>16</v>
      </c>
      <c r="C43" s="19">
        <v>1993</v>
      </c>
      <c r="D43">
        <v>445770</v>
      </c>
      <c r="E43">
        <v>451298</v>
      </c>
      <c r="F43" s="98">
        <f>((Query1[[#This Row],[EMPFTE]]-E43)/E43)*100</f>
        <v>-1.2249112559772035</v>
      </c>
    </row>
    <row r="44" spans="1:6" x14ac:dyDescent="0.25">
      <c r="A44" s="14">
        <v>34151</v>
      </c>
      <c r="B44" s="19" t="s">
        <v>17</v>
      </c>
      <c r="C44" s="19">
        <v>1993</v>
      </c>
      <c r="D44">
        <v>446362</v>
      </c>
      <c r="E44">
        <v>453433</v>
      </c>
      <c r="F44" s="98">
        <f>((Query1[[#This Row],[EMPFTE]]-E44)/E44)*100</f>
        <v>-1.5594365650493016</v>
      </c>
    </row>
    <row r="45" spans="1:6" x14ac:dyDescent="0.25">
      <c r="A45" s="14">
        <v>34182</v>
      </c>
      <c r="B45" s="19" t="s">
        <v>18</v>
      </c>
      <c r="C45" s="19">
        <v>1993</v>
      </c>
      <c r="D45">
        <v>446146</v>
      </c>
      <c r="E45">
        <v>453395</v>
      </c>
      <c r="F45" s="98">
        <f>((Query1[[#This Row],[EMPFTE]]-E45)/E45)*100</f>
        <v>-1.598826630201039</v>
      </c>
    </row>
    <row r="46" spans="1:6" x14ac:dyDescent="0.25">
      <c r="A46" s="14">
        <v>34213</v>
      </c>
      <c r="B46" s="19" t="s">
        <v>19</v>
      </c>
      <c r="C46" s="19">
        <v>1993</v>
      </c>
      <c r="D46">
        <v>442253</v>
      </c>
      <c r="E46">
        <v>449461</v>
      </c>
      <c r="F46" s="98">
        <f>((Query1[[#This Row],[EMPFTE]]-E46)/E46)*100</f>
        <v>-1.6036986523858578</v>
      </c>
    </row>
    <row r="47" spans="1:6" x14ac:dyDescent="0.25">
      <c r="A47" s="14">
        <v>34243</v>
      </c>
      <c r="B47" s="19" t="s">
        <v>20</v>
      </c>
      <c r="C47" s="19">
        <v>1993</v>
      </c>
      <c r="D47">
        <v>439873</v>
      </c>
      <c r="E47">
        <v>446097</v>
      </c>
      <c r="F47" s="98">
        <f>((Query1[[#This Row],[EMPFTE]]-E47)/E47)*100</f>
        <v>-1.3952122520438381</v>
      </c>
    </row>
    <row r="48" spans="1:6" x14ac:dyDescent="0.25">
      <c r="A48" s="14">
        <v>34274</v>
      </c>
      <c r="B48" s="19" t="s">
        <v>21</v>
      </c>
      <c r="C48" s="19">
        <v>1993</v>
      </c>
      <c r="D48">
        <v>438895</v>
      </c>
      <c r="E48">
        <v>444444</v>
      </c>
      <c r="F48" s="98">
        <f>((Query1[[#This Row],[EMPFTE]]-E48)/E48)*100</f>
        <v>-1.2485262485262485</v>
      </c>
    </row>
    <row r="49" spans="1:6" x14ac:dyDescent="0.25">
      <c r="A49" s="14">
        <v>34304</v>
      </c>
      <c r="B49" s="19" t="s">
        <v>22</v>
      </c>
      <c r="C49" s="19">
        <v>1993</v>
      </c>
      <c r="D49">
        <v>437961</v>
      </c>
      <c r="E49">
        <v>441013</v>
      </c>
      <c r="F49" s="98">
        <f>((Query1[[#This Row],[EMPFTE]]-E49)/E49)*100</f>
        <v>-0.69204309170024469</v>
      </c>
    </row>
    <row r="50" spans="1:6" x14ac:dyDescent="0.25">
      <c r="A50" s="14">
        <v>34335</v>
      </c>
      <c r="B50" s="19" t="s">
        <v>11</v>
      </c>
      <c r="C50" s="19">
        <v>1994</v>
      </c>
      <c r="D50">
        <v>437497</v>
      </c>
      <c r="E50">
        <v>440974</v>
      </c>
      <c r="F50" s="98">
        <f>((Query1[[#This Row],[EMPFTE]]-E50)/E50)*100</f>
        <v>-0.78848186060856196</v>
      </c>
    </row>
    <row r="51" spans="1:6" x14ac:dyDescent="0.25">
      <c r="A51" s="14">
        <v>34366</v>
      </c>
      <c r="B51" s="19" t="s">
        <v>12</v>
      </c>
      <c r="C51" s="19">
        <v>1994</v>
      </c>
      <c r="D51">
        <v>434257</v>
      </c>
      <c r="E51">
        <v>439838</v>
      </c>
      <c r="F51" s="98">
        <f>((Query1[[#This Row],[EMPFTE]]-E51)/E51)*100</f>
        <v>-1.2688762680805206</v>
      </c>
    </row>
    <row r="52" spans="1:6" x14ac:dyDescent="0.25">
      <c r="A52" s="14">
        <v>34394</v>
      </c>
      <c r="B52" s="19" t="s">
        <v>13</v>
      </c>
      <c r="C52" s="19">
        <v>1994</v>
      </c>
      <c r="D52">
        <v>433680</v>
      </c>
      <c r="E52">
        <v>440145</v>
      </c>
      <c r="F52" s="98">
        <f>((Query1[[#This Row],[EMPFTE]]-E52)/E52)*100</f>
        <v>-1.4688341342057731</v>
      </c>
    </row>
    <row r="53" spans="1:6" x14ac:dyDescent="0.25">
      <c r="A53" s="14">
        <v>34425</v>
      </c>
      <c r="B53" s="19" t="s">
        <v>14</v>
      </c>
      <c r="C53" s="19">
        <v>1994</v>
      </c>
      <c r="D53">
        <v>435904</v>
      </c>
      <c r="E53">
        <v>439506</v>
      </c>
      <c r="F53" s="98">
        <f>((Query1[[#This Row],[EMPFTE]]-E53)/E53)*100</f>
        <v>-0.81955650207278175</v>
      </c>
    </row>
    <row r="54" spans="1:6" x14ac:dyDescent="0.25">
      <c r="A54" s="14">
        <v>34455</v>
      </c>
      <c r="B54" s="19" t="s">
        <v>15</v>
      </c>
      <c r="C54" s="19">
        <v>1994</v>
      </c>
      <c r="D54">
        <v>433210</v>
      </c>
      <c r="E54">
        <v>443295</v>
      </c>
      <c r="F54" s="98">
        <f>((Query1[[#This Row],[EMPFTE]]-E54)/E54)*100</f>
        <v>-2.2750087413573357</v>
      </c>
    </row>
    <row r="55" spans="1:6" x14ac:dyDescent="0.25">
      <c r="A55" s="14">
        <v>34486</v>
      </c>
      <c r="B55" s="19" t="s">
        <v>16</v>
      </c>
      <c r="C55" s="19">
        <v>1994</v>
      </c>
      <c r="D55">
        <v>433354</v>
      </c>
      <c r="E55">
        <v>445770</v>
      </c>
      <c r="F55" s="98">
        <f>((Query1[[#This Row],[EMPFTE]]-E55)/E55)*100</f>
        <v>-2.7852928640330217</v>
      </c>
    </row>
    <row r="56" spans="1:6" x14ac:dyDescent="0.25">
      <c r="A56" s="14">
        <v>34516</v>
      </c>
      <c r="B56" s="19" t="s">
        <v>17</v>
      </c>
      <c r="C56" s="19">
        <v>1994</v>
      </c>
      <c r="D56">
        <v>439224</v>
      </c>
      <c r="E56">
        <v>446362</v>
      </c>
      <c r="F56" s="98">
        <f>((Query1[[#This Row],[EMPFTE]]-E56)/E56)*100</f>
        <v>-1.599150465317388</v>
      </c>
    </row>
    <row r="57" spans="1:6" x14ac:dyDescent="0.25">
      <c r="A57" s="14">
        <v>34547</v>
      </c>
      <c r="B57" s="19" t="s">
        <v>18</v>
      </c>
      <c r="C57" s="19">
        <v>1994</v>
      </c>
      <c r="D57">
        <v>432599</v>
      </c>
      <c r="E57">
        <v>446146</v>
      </c>
      <c r="F57" s="98">
        <f>((Query1[[#This Row],[EMPFTE]]-E57)/E57)*100</f>
        <v>-3.0364499513612135</v>
      </c>
    </row>
    <row r="58" spans="1:6" x14ac:dyDescent="0.25">
      <c r="A58" s="14">
        <v>34578</v>
      </c>
      <c r="B58" s="19" t="s">
        <v>19</v>
      </c>
      <c r="C58" s="19">
        <v>1994</v>
      </c>
      <c r="D58">
        <v>426787</v>
      </c>
      <c r="E58">
        <v>442253</v>
      </c>
      <c r="F58" s="98">
        <f>((Query1[[#This Row],[EMPFTE]]-E58)/E58)*100</f>
        <v>-3.497093292753243</v>
      </c>
    </row>
    <row r="59" spans="1:6" x14ac:dyDescent="0.25">
      <c r="A59" s="14">
        <v>34608</v>
      </c>
      <c r="B59" s="19" t="s">
        <v>20</v>
      </c>
      <c r="C59" s="19">
        <v>1994</v>
      </c>
      <c r="D59">
        <v>425387</v>
      </c>
      <c r="E59">
        <v>439873</v>
      </c>
      <c r="F59" s="98">
        <f>((Query1[[#This Row],[EMPFTE]]-E59)/E59)*100</f>
        <v>-3.293223271262387</v>
      </c>
    </row>
    <row r="60" spans="1:6" x14ac:dyDescent="0.25">
      <c r="A60" s="14">
        <v>34639</v>
      </c>
      <c r="B60" s="19" t="s">
        <v>21</v>
      </c>
      <c r="C60" s="19">
        <v>1994</v>
      </c>
      <c r="D60">
        <v>431935</v>
      </c>
      <c r="E60">
        <v>438895</v>
      </c>
      <c r="F60" s="98">
        <f>((Query1[[#This Row],[EMPFTE]]-E60)/E60)*100</f>
        <v>-1.58580070404083</v>
      </c>
    </row>
    <row r="61" spans="1:6" x14ac:dyDescent="0.25">
      <c r="A61" s="14">
        <v>34669</v>
      </c>
      <c r="B61" s="19" t="s">
        <v>22</v>
      </c>
      <c r="C61" s="19">
        <v>1994</v>
      </c>
      <c r="D61">
        <v>423285</v>
      </c>
      <c r="E61">
        <v>437961</v>
      </c>
      <c r="F61" s="98">
        <f>((Query1[[#This Row],[EMPFTE]]-E61)/E61)*100</f>
        <v>-3.350983306732791</v>
      </c>
    </row>
    <row r="62" spans="1:6" x14ac:dyDescent="0.25">
      <c r="A62" s="14">
        <v>34700</v>
      </c>
      <c r="B62" s="19" t="s">
        <v>11</v>
      </c>
      <c r="C62" s="19">
        <v>1995</v>
      </c>
      <c r="D62">
        <v>427201</v>
      </c>
      <c r="E62">
        <v>437497</v>
      </c>
      <c r="F62" s="98">
        <f>((Query1[[#This Row],[EMPFTE]]-E62)/E62)*100</f>
        <v>-2.3533875660861674</v>
      </c>
    </row>
    <row r="63" spans="1:6" x14ac:dyDescent="0.25">
      <c r="A63" s="14">
        <v>34731</v>
      </c>
      <c r="B63" s="19" t="s">
        <v>12</v>
      </c>
      <c r="C63" s="19">
        <v>1995</v>
      </c>
      <c r="D63">
        <v>428280</v>
      </c>
      <c r="E63">
        <v>434257</v>
      </c>
      <c r="F63" s="98">
        <f>((Query1[[#This Row],[EMPFTE]]-E63)/E63)*100</f>
        <v>-1.3763738984057827</v>
      </c>
    </row>
    <row r="64" spans="1:6" x14ac:dyDescent="0.25">
      <c r="A64" s="14">
        <v>34759</v>
      </c>
      <c r="B64" s="19" t="s">
        <v>13</v>
      </c>
      <c r="C64" s="19">
        <v>1995</v>
      </c>
      <c r="D64">
        <v>428601</v>
      </c>
      <c r="E64">
        <v>433680</v>
      </c>
      <c r="F64" s="98">
        <f>((Query1[[#This Row],[EMPFTE]]-E64)/E64)*100</f>
        <v>-1.1711400110680685</v>
      </c>
    </row>
    <row r="65" spans="1:6" x14ac:dyDescent="0.25">
      <c r="A65" s="14">
        <v>34790</v>
      </c>
      <c r="B65" s="19" t="s">
        <v>14</v>
      </c>
      <c r="C65" s="19">
        <v>1995</v>
      </c>
      <c r="D65">
        <v>425008</v>
      </c>
      <c r="E65">
        <v>435904</v>
      </c>
      <c r="F65" s="98">
        <f>((Query1[[#This Row],[EMPFTE]]-E65)/E65)*100</f>
        <v>-2.4996329467038612</v>
      </c>
    </row>
    <row r="66" spans="1:6" x14ac:dyDescent="0.25">
      <c r="A66" s="14">
        <v>34820</v>
      </c>
      <c r="B66" s="19" t="s">
        <v>15</v>
      </c>
      <c r="C66" s="19">
        <v>1995</v>
      </c>
      <c r="D66">
        <v>425260</v>
      </c>
      <c r="E66">
        <v>433210</v>
      </c>
      <c r="F66" s="98">
        <f>((Query1[[#This Row],[EMPFTE]]-E66)/E66)*100</f>
        <v>-1.8351376930357104</v>
      </c>
    </row>
    <row r="67" spans="1:6" x14ac:dyDescent="0.25">
      <c r="A67" s="14">
        <v>34851</v>
      </c>
      <c r="B67" s="19" t="s">
        <v>16</v>
      </c>
      <c r="C67" s="19">
        <v>1995</v>
      </c>
      <c r="D67">
        <v>429036</v>
      </c>
      <c r="E67">
        <v>433354</v>
      </c>
      <c r="F67" s="98">
        <f>((Query1[[#This Row],[EMPFTE]]-E67)/E67)*100</f>
        <v>-0.99641401717764233</v>
      </c>
    </row>
    <row r="68" spans="1:6" x14ac:dyDescent="0.25">
      <c r="A68" s="14">
        <v>34881</v>
      </c>
      <c r="B68" s="19" t="s">
        <v>17</v>
      </c>
      <c r="C68" s="19">
        <v>1995</v>
      </c>
      <c r="D68">
        <v>430971</v>
      </c>
      <c r="E68">
        <v>439224</v>
      </c>
      <c r="F68" s="98">
        <f>((Query1[[#This Row],[EMPFTE]]-E68)/E68)*100</f>
        <v>-1.8789956832959946</v>
      </c>
    </row>
    <row r="69" spans="1:6" x14ac:dyDescent="0.25">
      <c r="A69" s="14">
        <v>34912</v>
      </c>
      <c r="B69" s="19" t="s">
        <v>18</v>
      </c>
      <c r="C69" s="19">
        <v>1995</v>
      </c>
      <c r="D69">
        <v>432279</v>
      </c>
      <c r="E69">
        <v>432599</v>
      </c>
      <c r="F69" s="98">
        <f>((Query1[[#This Row],[EMPFTE]]-E69)/E69)*100</f>
        <v>-7.3971507100108871E-2</v>
      </c>
    </row>
    <row r="70" spans="1:6" x14ac:dyDescent="0.25">
      <c r="A70" s="14">
        <v>34943</v>
      </c>
      <c r="B70" s="19" t="s">
        <v>19</v>
      </c>
      <c r="C70" s="19">
        <v>1995</v>
      </c>
      <c r="D70">
        <v>430526</v>
      </c>
      <c r="E70">
        <v>426787</v>
      </c>
      <c r="F70" s="98">
        <f>((Query1[[#This Row],[EMPFTE]]-E70)/E70)*100</f>
        <v>0.87608104276840681</v>
      </c>
    </row>
    <row r="71" spans="1:6" x14ac:dyDescent="0.25">
      <c r="A71" s="14">
        <v>34973</v>
      </c>
      <c r="B71" s="19" t="s">
        <v>20</v>
      </c>
      <c r="C71" s="19">
        <v>1995</v>
      </c>
      <c r="D71">
        <v>430491</v>
      </c>
      <c r="E71">
        <v>425387</v>
      </c>
      <c r="F71" s="98">
        <f>((Query1[[#This Row],[EMPFTE]]-E71)/E71)*100</f>
        <v>1.1998486084436055</v>
      </c>
    </row>
    <row r="72" spans="1:6" x14ac:dyDescent="0.25">
      <c r="A72" s="14">
        <v>35004</v>
      </c>
      <c r="B72" s="19" t="s">
        <v>21</v>
      </c>
      <c r="C72" s="19">
        <v>1995</v>
      </c>
      <c r="D72">
        <v>432550</v>
      </c>
      <c r="E72">
        <v>431935</v>
      </c>
      <c r="F72" s="98">
        <f>((Query1[[#This Row],[EMPFTE]]-E72)/E72)*100</f>
        <v>0.14238253440911247</v>
      </c>
    </row>
    <row r="73" spans="1:6" x14ac:dyDescent="0.25">
      <c r="A73" s="14">
        <v>35034</v>
      </c>
      <c r="B73" s="19" t="s">
        <v>22</v>
      </c>
      <c r="C73" s="19">
        <v>1995</v>
      </c>
      <c r="D73">
        <v>433827</v>
      </c>
      <c r="E73">
        <v>423285</v>
      </c>
      <c r="F73" s="98">
        <f>((Query1[[#This Row],[EMPFTE]]-E73)/E73)*100</f>
        <v>2.4905205712463232</v>
      </c>
    </row>
    <row r="74" spans="1:6" x14ac:dyDescent="0.25">
      <c r="A74" s="14">
        <v>35065</v>
      </c>
      <c r="B74" s="19" t="s">
        <v>11</v>
      </c>
      <c r="C74" s="19">
        <v>1996</v>
      </c>
      <c r="D74">
        <v>435941</v>
      </c>
      <c r="E74">
        <v>427201</v>
      </c>
      <c r="F74" s="98">
        <f>((Query1[[#This Row],[EMPFTE]]-E74)/E74)*100</f>
        <v>2.0458753607786497</v>
      </c>
    </row>
    <row r="75" spans="1:6" x14ac:dyDescent="0.25">
      <c r="A75" s="14">
        <v>35096</v>
      </c>
      <c r="B75" s="19" t="s">
        <v>12</v>
      </c>
      <c r="C75" s="19">
        <v>1996</v>
      </c>
      <c r="D75">
        <v>435178</v>
      </c>
      <c r="E75">
        <v>428280</v>
      </c>
      <c r="F75" s="98">
        <f>((Query1[[#This Row],[EMPFTE]]-E75)/E75)*100</f>
        <v>1.6106285607546467</v>
      </c>
    </row>
    <row r="76" spans="1:6" x14ac:dyDescent="0.25">
      <c r="A76" s="14">
        <v>35125</v>
      </c>
      <c r="B76" s="19" t="s">
        <v>13</v>
      </c>
      <c r="C76" s="19">
        <v>1996</v>
      </c>
      <c r="D76">
        <v>436153</v>
      </c>
      <c r="E76">
        <v>428601</v>
      </c>
      <c r="F76" s="98">
        <f>((Query1[[#This Row],[EMPFTE]]-E76)/E76)*100</f>
        <v>1.7620117545222711</v>
      </c>
    </row>
    <row r="77" spans="1:6" x14ac:dyDescent="0.25">
      <c r="A77" s="14">
        <v>35156</v>
      </c>
      <c r="B77" s="19" t="s">
        <v>14</v>
      </c>
      <c r="C77" s="19">
        <v>1996</v>
      </c>
      <c r="D77">
        <v>436458</v>
      </c>
      <c r="E77">
        <v>425008</v>
      </c>
      <c r="F77" s="98">
        <f>((Query1[[#This Row],[EMPFTE]]-E77)/E77)*100</f>
        <v>2.6940669352106315</v>
      </c>
    </row>
    <row r="78" spans="1:6" x14ac:dyDescent="0.25">
      <c r="A78" s="14">
        <v>35186</v>
      </c>
      <c r="B78" s="19" t="s">
        <v>15</v>
      </c>
      <c r="C78" s="19">
        <v>1996</v>
      </c>
      <c r="D78">
        <v>441722</v>
      </c>
      <c r="E78">
        <v>425260</v>
      </c>
      <c r="F78" s="98">
        <f>((Query1[[#This Row],[EMPFTE]]-E78)/E78)*100</f>
        <v>3.8710435968583923</v>
      </c>
    </row>
    <row r="79" spans="1:6" x14ac:dyDescent="0.25">
      <c r="A79" s="14">
        <v>35217</v>
      </c>
      <c r="B79" s="19" t="s">
        <v>16</v>
      </c>
      <c r="C79" s="19">
        <v>1996</v>
      </c>
      <c r="D79">
        <v>441252</v>
      </c>
      <c r="E79">
        <v>429036</v>
      </c>
      <c r="F79" s="98">
        <f>((Query1[[#This Row],[EMPFTE]]-E79)/E79)*100</f>
        <v>2.8473135121528261</v>
      </c>
    </row>
    <row r="80" spans="1:6" x14ac:dyDescent="0.25">
      <c r="A80" s="14">
        <v>35247</v>
      </c>
      <c r="B80" s="19" t="s">
        <v>17</v>
      </c>
      <c r="C80" s="19">
        <v>1996</v>
      </c>
      <c r="D80">
        <v>437205</v>
      </c>
      <c r="E80">
        <v>430971</v>
      </c>
      <c r="F80" s="98">
        <f>((Query1[[#This Row],[EMPFTE]]-E80)/E80)*100</f>
        <v>1.4465010406732703</v>
      </c>
    </row>
    <row r="81" spans="1:6" x14ac:dyDescent="0.25">
      <c r="A81" s="14">
        <v>35278</v>
      </c>
      <c r="B81" s="19" t="s">
        <v>18</v>
      </c>
      <c r="C81" s="19">
        <v>1996</v>
      </c>
      <c r="D81">
        <v>438343</v>
      </c>
      <c r="E81">
        <v>432279</v>
      </c>
      <c r="F81" s="98">
        <f>((Query1[[#This Row],[EMPFTE]]-E81)/E81)*100</f>
        <v>1.4027977301696357</v>
      </c>
    </row>
    <row r="82" spans="1:6" x14ac:dyDescent="0.25">
      <c r="A82" s="14">
        <v>35309</v>
      </c>
      <c r="B82" s="19" t="s">
        <v>19</v>
      </c>
      <c r="C82" s="19">
        <v>1996</v>
      </c>
      <c r="D82">
        <v>440622</v>
      </c>
      <c r="E82">
        <v>430526</v>
      </c>
      <c r="F82" s="98">
        <f>((Query1[[#This Row],[EMPFTE]]-E82)/E82)*100</f>
        <v>2.3450383948936881</v>
      </c>
    </row>
    <row r="83" spans="1:6" x14ac:dyDescent="0.25">
      <c r="A83" s="14">
        <v>35339</v>
      </c>
      <c r="B83" s="19" t="s">
        <v>20</v>
      </c>
      <c r="C83" s="19">
        <v>1996</v>
      </c>
      <c r="D83">
        <v>440852</v>
      </c>
      <c r="E83">
        <v>430491</v>
      </c>
      <c r="F83" s="98">
        <f>((Query1[[#This Row],[EMPFTE]]-E83)/E83)*100</f>
        <v>2.40678666917543</v>
      </c>
    </row>
    <row r="84" spans="1:6" x14ac:dyDescent="0.25">
      <c r="A84" s="14">
        <v>35370</v>
      </c>
      <c r="B84" s="19" t="s">
        <v>21</v>
      </c>
      <c r="C84" s="19">
        <v>1996</v>
      </c>
      <c r="D84">
        <v>442076</v>
      </c>
      <c r="E84">
        <v>432550</v>
      </c>
      <c r="F84" s="98">
        <f>((Query1[[#This Row],[EMPFTE]]-E84)/E84)*100</f>
        <v>2.2022887527453476</v>
      </c>
    </row>
    <row r="85" spans="1:6" x14ac:dyDescent="0.25">
      <c r="A85" s="14">
        <v>35400</v>
      </c>
      <c r="B85" s="19" t="s">
        <v>22</v>
      </c>
      <c r="C85" s="19">
        <v>1996</v>
      </c>
      <c r="D85">
        <v>446367</v>
      </c>
      <c r="E85">
        <v>433827</v>
      </c>
      <c r="F85" s="98">
        <f>((Query1[[#This Row],[EMPFTE]]-E85)/E85)*100</f>
        <v>2.8905531467612664</v>
      </c>
    </row>
    <row r="86" spans="1:6" x14ac:dyDescent="0.25">
      <c r="A86" s="14">
        <v>35431</v>
      </c>
      <c r="B86" s="19" t="s">
        <v>11</v>
      </c>
      <c r="C86" s="19">
        <v>1997</v>
      </c>
      <c r="D86">
        <v>445713</v>
      </c>
      <c r="E86">
        <v>435941</v>
      </c>
      <c r="F86" s="98">
        <f>((Query1[[#This Row],[EMPFTE]]-E86)/E86)*100</f>
        <v>2.2415877377902054</v>
      </c>
    </row>
    <row r="87" spans="1:6" x14ac:dyDescent="0.25">
      <c r="A87" s="14">
        <v>35462</v>
      </c>
      <c r="B87" s="19" t="s">
        <v>12</v>
      </c>
      <c r="C87" s="19">
        <v>1997</v>
      </c>
      <c r="D87">
        <v>446123</v>
      </c>
      <c r="E87">
        <v>435178</v>
      </c>
      <c r="F87" s="98">
        <f>((Query1[[#This Row],[EMPFTE]]-E87)/E87)*100</f>
        <v>2.5150628018879631</v>
      </c>
    </row>
    <row r="88" spans="1:6" x14ac:dyDescent="0.25">
      <c r="A88" s="14">
        <v>35490</v>
      </c>
      <c r="B88" s="19" t="s">
        <v>13</v>
      </c>
      <c r="C88" s="19">
        <v>1997</v>
      </c>
      <c r="D88">
        <v>447469</v>
      </c>
      <c r="E88">
        <v>436153</v>
      </c>
      <c r="F88" s="98">
        <f>((Query1[[#This Row],[EMPFTE]]-E88)/E88)*100</f>
        <v>2.5945023879235038</v>
      </c>
    </row>
    <row r="89" spans="1:6" x14ac:dyDescent="0.25">
      <c r="A89" s="14">
        <v>35521</v>
      </c>
      <c r="B89" s="19" t="s">
        <v>14</v>
      </c>
      <c r="C89" s="19">
        <v>1997</v>
      </c>
      <c r="D89">
        <v>448788</v>
      </c>
      <c r="E89">
        <v>436458</v>
      </c>
      <c r="F89" s="98">
        <f>((Query1[[#This Row],[EMPFTE]]-E89)/E89)*100</f>
        <v>2.8250140907028856</v>
      </c>
    </row>
    <row r="90" spans="1:6" x14ac:dyDescent="0.25">
      <c r="A90" s="14">
        <v>35551</v>
      </c>
      <c r="B90" s="19" t="s">
        <v>15</v>
      </c>
      <c r="C90" s="19">
        <v>1997</v>
      </c>
      <c r="D90">
        <v>449869</v>
      </c>
      <c r="E90">
        <v>441722</v>
      </c>
      <c r="F90" s="98">
        <f>((Query1[[#This Row],[EMPFTE]]-E90)/E90)*100</f>
        <v>1.8443727050045051</v>
      </c>
    </row>
    <row r="91" spans="1:6" x14ac:dyDescent="0.25">
      <c r="A91" s="14">
        <v>35582</v>
      </c>
      <c r="B91" s="19" t="s">
        <v>16</v>
      </c>
      <c r="C91" s="19">
        <v>1997</v>
      </c>
      <c r="D91">
        <v>452606</v>
      </c>
      <c r="E91">
        <v>441252</v>
      </c>
      <c r="F91" s="98">
        <f>((Query1[[#This Row],[EMPFTE]]-E91)/E91)*100</f>
        <v>2.5731328129957483</v>
      </c>
    </row>
    <row r="92" spans="1:6" x14ac:dyDescent="0.25">
      <c r="A92" s="14">
        <v>35612</v>
      </c>
      <c r="B92" s="19" t="s">
        <v>17</v>
      </c>
      <c r="C92" s="19">
        <v>1997</v>
      </c>
      <c r="D92">
        <v>455454</v>
      </c>
      <c r="E92">
        <v>437205</v>
      </c>
      <c r="F92" s="98">
        <f>((Query1[[#This Row],[EMPFTE]]-E92)/E92)*100</f>
        <v>4.1740144783339623</v>
      </c>
    </row>
    <row r="93" spans="1:6" x14ac:dyDescent="0.25">
      <c r="A93" s="14">
        <v>35643</v>
      </c>
      <c r="B93" s="19" t="s">
        <v>18</v>
      </c>
      <c r="C93" s="19">
        <v>1997</v>
      </c>
      <c r="D93">
        <v>455939</v>
      </c>
      <c r="E93">
        <v>438343</v>
      </c>
      <c r="F93" s="98">
        <f>((Query1[[#This Row],[EMPFTE]]-E93)/E93)*100</f>
        <v>4.0142080516855518</v>
      </c>
    </row>
    <row r="94" spans="1:6" x14ac:dyDescent="0.25">
      <c r="A94" s="14">
        <v>35674</v>
      </c>
      <c r="B94" s="19" t="s">
        <v>19</v>
      </c>
      <c r="C94" s="19">
        <v>1997</v>
      </c>
      <c r="D94">
        <v>454767</v>
      </c>
      <c r="E94">
        <v>440622</v>
      </c>
      <c r="F94" s="98">
        <f>((Query1[[#This Row],[EMPFTE]]-E94)/E94)*100</f>
        <v>3.2102346228740282</v>
      </c>
    </row>
    <row r="95" spans="1:6" x14ac:dyDescent="0.25">
      <c r="A95" s="14">
        <v>35704</v>
      </c>
      <c r="B95" s="19" t="s">
        <v>20</v>
      </c>
      <c r="C95" s="19">
        <v>1997</v>
      </c>
      <c r="D95">
        <v>454783</v>
      </c>
      <c r="E95">
        <v>440852</v>
      </c>
      <c r="F95" s="98">
        <f>((Query1[[#This Row],[EMPFTE]]-E95)/E95)*100</f>
        <v>3.160017420812427</v>
      </c>
    </row>
    <row r="96" spans="1:6" x14ac:dyDescent="0.25">
      <c r="A96" s="14">
        <v>35735</v>
      </c>
      <c r="B96" s="19" t="s">
        <v>21</v>
      </c>
      <c r="C96" s="19">
        <v>1997</v>
      </c>
      <c r="D96">
        <v>456119</v>
      </c>
      <c r="E96">
        <v>442076</v>
      </c>
      <c r="F96" s="98">
        <f>((Query1[[#This Row],[EMPFTE]]-E96)/E96)*100</f>
        <v>3.1766031180159069</v>
      </c>
    </row>
    <row r="97" spans="1:6" x14ac:dyDescent="0.25">
      <c r="A97" s="14">
        <v>35765</v>
      </c>
      <c r="B97" s="19" t="s">
        <v>22</v>
      </c>
      <c r="C97" s="19">
        <v>1997</v>
      </c>
      <c r="D97">
        <v>455488</v>
      </c>
      <c r="E97">
        <v>446367</v>
      </c>
      <c r="F97" s="98">
        <f>((Query1[[#This Row],[EMPFTE]]-E97)/E97)*100</f>
        <v>2.0433858237728151</v>
      </c>
    </row>
    <row r="98" spans="1:6" x14ac:dyDescent="0.25">
      <c r="A98" s="14">
        <v>35796</v>
      </c>
      <c r="B98" s="19" t="s">
        <v>11</v>
      </c>
      <c r="C98" s="19">
        <v>1998</v>
      </c>
      <c r="D98">
        <v>459275</v>
      </c>
      <c r="E98">
        <v>445713</v>
      </c>
      <c r="F98" s="98">
        <f>((Query1[[#This Row],[EMPFTE]]-E98)/E98)*100</f>
        <v>3.0427651874636816</v>
      </c>
    </row>
    <row r="99" spans="1:6" x14ac:dyDescent="0.25">
      <c r="A99" s="14">
        <v>35827</v>
      </c>
      <c r="B99" s="19" t="s">
        <v>12</v>
      </c>
      <c r="C99" s="19">
        <v>1998</v>
      </c>
      <c r="D99">
        <v>461096</v>
      </c>
      <c r="E99">
        <v>446123</v>
      </c>
      <c r="F99" s="98">
        <f>((Query1[[#This Row],[EMPFTE]]-E99)/E99)*100</f>
        <v>3.3562492855109469</v>
      </c>
    </row>
    <row r="100" spans="1:6" x14ac:dyDescent="0.25">
      <c r="A100" s="14">
        <v>35855</v>
      </c>
      <c r="B100" s="19" t="s">
        <v>13</v>
      </c>
      <c r="C100" s="19">
        <v>1998</v>
      </c>
      <c r="D100">
        <v>463887</v>
      </c>
      <c r="E100">
        <v>447469</v>
      </c>
      <c r="F100" s="98">
        <f>((Query1[[#This Row],[EMPFTE]]-E100)/E100)*100</f>
        <v>3.6690809866158323</v>
      </c>
    </row>
    <row r="101" spans="1:6" x14ac:dyDescent="0.25">
      <c r="A101" s="14">
        <v>35886</v>
      </c>
      <c r="B101" s="19" t="s">
        <v>14</v>
      </c>
      <c r="C101" s="19">
        <v>1998</v>
      </c>
      <c r="D101">
        <v>465979</v>
      </c>
      <c r="E101">
        <v>448788</v>
      </c>
      <c r="F101" s="98">
        <f>((Query1[[#This Row],[EMPFTE]]-E101)/E101)*100</f>
        <v>3.8305391409752492</v>
      </c>
    </row>
    <row r="102" spans="1:6" x14ac:dyDescent="0.25">
      <c r="A102" s="14">
        <v>35916</v>
      </c>
      <c r="B102" s="19" t="s">
        <v>15</v>
      </c>
      <c r="C102" s="19">
        <v>1998</v>
      </c>
      <c r="D102">
        <v>468667</v>
      </c>
      <c r="E102">
        <v>449869</v>
      </c>
      <c r="F102" s="98">
        <f>((Query1[[#This Row],[EMPFTE]]-E102)/E102)*100</f>
        <v>4.1785497555955171</v>
      </c>
    </row>
    <row r="103" spans="1:6" x14ac:dyDescent="0.25">
      <c r="A103" s="14">
        <v>35947</v>
      </c>
      <c r="B103" s="19" t="s">
        <v>16</v>
      </c>
      <c r="C103" s="19">
        <v>1998</v>
      </c>
      <c r="D103">
        <v>473148</v>
      </c>
      <c r="E103">
        <v>452606</v>
      </c>
      <c r="F103" s="98">
        <f>((Query1[[#This Row],[EMPFTE]]-E103)/E103)*100</f>
        <v>4.5386053211844297</v>
      </c>
    </row>
    <row r="104" spans="1:6" x14ac:dyDescent="0.25">
      <c r="A104" s="14">
        <v>35977</v>
      </c>
      <c r="B104" s="19" t="s">
        <v>17</v>
      </c>
      <c r="C104" s="19">
        <v>1998</v>
      </c>
      <c r="D104">
        <v>474577</v>
      </c>
      <c r="E104">
        <v>455454</v>
      </c>
      <c r="F104" s="98">
        <f>((Query1[[#This Row],[EMPFTE]]-E104)/E104)*100</f>
        <v>4.1986677029952535</v>
      </c>
    </row>
    <row r="105" spans="1:6" x14ac:dyDescent="0.25">
      <c r="A105" s="14">
        <v>36008</v>
      </c>
      <c r="B105" s="19" t="s">
        <v>18</v>
      </c>
      <c r="C105" s="19">
        <v>1998</v>
      </c>
      <c r="D105">
        <v>470829</v>
      </c>
      <c r="E105">
        <v>455939</v>
      </c>
      <c r="F105" s="98">
        <f>((Query1[[#This Row],[EMPFTE]]-E105)/E105)*100</f>
        <v>3.2657877479224195</v>
      </c>
    </row>
    <row r="106" spans="1:6" x14ac:dyDescent="0.25">
      <c r="A106" s="14">
        <v>36039</v>
      </c>
      <c r="B106" s="19" t="s">
        <v>19</v>
      </c>
      <c r="C106" s="19">
        <v>1998</v>
      </c>
      <c r="D106">
        <v>475971</v>
      </c>
      <c r="E106">
        <v>454767</v>
      </c>
      <c r="F106" s="98">
        <f>((Query1[[#This Row],[EMPFTE]]-E106)/E106)*100</f>
        <v>4.6626074451312425</v>
      </c>
    </row>
    <row r="107" spans="1:6" x14ac:dyDescent="0.25">
      <c r="A107" s="14">
        <v>36069</v>
      </c>
      <c r="B107" s="19" t="s">
        <v>20</v>
      </c>
      <c r="C107" s="19">
        <v>1998</v>
      </c>
      <c r="D107">
        <v>477264</v>
      </c>
      <c r="E107">
        <v>454783</v>
      </c>
      <c r="F107" s="98">
        <f>((Query1[[#This Row],[EMPFTE]]-E107)/E107)*100</f>
        <v>4.9432366645191221</v>
      </c>
    </row>
    <row r="108" spans="1:6" x14ac:dyDescent="0.25">
      <c r="A108" s="14">
        <v>36100</v>
      </c>
      <c r="B108" s="19" t="s">
        <v>21</v>
      </c>
      <c r="C108" s="19">
        <v>1998</v>
      </c>
      <c r="D108">
        <v>479530</v>
      </c>
      <c r="E108">
        <v>456119</v>
      </c>
      <c r="F108" s="98">
        <f>((Query1[[#This Row],[EMPFTE]]-E108)/E108)*100</f>
        <v>5.1326517860470622</v>
      </c>
    </row>
    <row r="109" spans="1:6" x14ac:dyDescent="0.25">
      <c r="A109" s="14">
        <v>36130</v>
      </c>
      <c r="B109" s="19" t="s">
        <v>22</v>
      </c>
      <c r="C109" s="19">
        <v>1998</v>
      </c>
      <c r="D109">
        <v>481077</v>
      </c>
      <c r="E109">
        <v>455488</v>
      </c>
      <c r="F109" s="98">
        <f>((Query1[[#This Row],[EMPFTE]]-E109)/E109)*100</f>
        <v>5.6179306589855278</v>
      </c>
    </row>
    <row r="110" spans="1:6" x14ac:dyDescent="0.25">
      <c r="A110" s="14">
        <v>36161</v>
      </c>
      <c r="B110" s="19" t="s">
        <v>11</v>
      </c>
      <c r="C110" s="19">
        <v>1999</v>
      </c>
      <c r="D110">
        <v>482248</v>
      </c>
      <c r="E110">
        <v>459275</v>
      </c>
      <c r="F110" s="98">
        <f>((Query1[[#This Row],[EMPFTE]]-E110)/E110)*100</f>
        <v>5.0020140438734959</v>
      </c>
    </row>
    <row r="111" spans="1:6" x14ac:dyDescent="0.25">
      <c r="A111" s="14">
        <v>36192</v>
      </c>
      <c r="B111" s="19" t="s">
        <v>12</v>
      </c>
      <c r="C111" s="19">
        <v>1999</v>
      </c>
      <c r="D111">
        <v>483826</v>
      </c>
      <c r="E111">
        <v>461096</v>
      </c>
      <c r="F111" s="98">
        <f>((Query1[[#This Row],[EMPFTE]]-E111)/E111)*100</f>
        <v>4.9295591373596821</v>
      </c>
    </row>
    <row r="112" spans="1:6" x14ac:dyDescent="0.25">
      <c r="A112" s="14">
        <v>36220</v>
      </c>
      <c r="B112" s="19" t="s">
        <v>13</v>
      </c>
      <c r="C112" s="19">
        <v>1999</v>
      </c>
      <c r="D112">
        <v>488942</v>
      </c>
      <c r="E112">
        <v>463887</v>
      </c>
      <c r="F112" s="98">
        <f>((Query1[[#This Row],[EMPFTE]]-E112)/E112)*100</f>
        <v>5.4010998368137066</v>
      </c>
    </row>
    <row r="113" spans="1:6" x14ac:dyDescent="0.25">
      <c r="A113" s="14">
        <v>36251</v>
      </c>
      <c r="B113" s="19" t="s">
        <v>14</v>
      </c>
      <c r="C113" s="19">
        <v>1999</v>
      </c>
      <c r="D113">
        <v>490407</v>
      </c>
      <c r="E113">
        <v>465979</v>
      </c>
      <c r="F113" s="98">
        <f>((Query1[[#This Row],[EMPFTE]]-E113)/E113)*100</f>
        <v>5.2422963266584972</v>
      </c>
    </row>
    <row r="114" spans="1:6" x14ac:dyDescent="0.25">
      <c r="A114" s="14">
        <v>36281</v>
      </c>
      <c r="B114" s="19" t="s">
        <v>15</v>
      </c>
      <c r="C114" s="19">
        <v>1999</v>
      </c>
      <c r="D114">
        <v>493798</v>
      </c>
      <c r="E114">
        <v>468667</v>
      </c>
      <c r="F114" s="98">
        <f>((Query1[[#This Row],[EMPFTE]]-E114)/E114)*100</f>
        <v>5.3622294720985266</v>
      </c>
    </row>
    <row r="115" spans="1:6" x14ac:dyDescent="0.25">
      <c r="A115" s="14">
        <v>36312</v>
      </c>
      <c r="B115" s="19" t="s">
        <v>16</v>
      </c>
      <c r="C115" s="19">
        <v>1999</v>
      </c>
      <c r="D115">
        <v>498091</v>
      </c>
      <c r="E115">
        <v>473148</v>
      </c>
      <c r="F115" s="98">
        <f>((Query1[[#This Row],[EMPFTE]]-E115)/E115)*100</f>
        <v>5.2717120224538627</v>
      </c>
    </row>
    <row r="116" spans="1:6" x14ac:dyDescent="0.25">
      <c r="A116" s="14">
        <v>36342</v>
      </c>
      <c r="B116" s="19" t="s">
        <v>17</v>
      </c>
      <c r="C116" s="19">
        <v>1999</v>
      </c>
      <c r="D116">
        <v>501670</v>
      </c>
      <c r="E116">
        <v>474577</v>
      </c>
      <c r="F116" s="98">
        <f>((Query1[[#This Row],[EMPFTE]]-E116)/E116)*100</f>
        <v>5.7088733756587446</v>
      </c>
    </row>
    <row r="117" spans="1:6" x14ac:dyDescent="0.25">
      <c r="A117" s="14">
        <v>36373</v>
      </c>
      <c r="B117" s="19" t="s">
        <v>18</v>
      </c>
      <c r="C117" s="19">
        <v>1999</v>
      </c>
      <c r="D117">
        <v>503141</v>
      </c>
      <c r="E117">
        <v>470829</v>
      </c>
      <c r="F117" s="98">
        <f>((Query1[[#This Row],[EMPFTE]]-E117)/E117)*100</f>
        <v>6.8627888256670682</v>
      </c>
    </row>
    <row r="118" spans="1:6" x14ac:dyDescent="0.25">
      <c r="A118" s="14">
        <v>36404</v>
      </c>
      <c r="B118" s="19" t="s">
        <v>19</v>
      </c>
      <c r="C118" s="19">
        <v>1999</v>
      </c>
      <c r="D118">
        <v>501093</v>
      </c>
      <c r="E118">
        <v>475971</v>
      </c>
      <c r="F118" s="98">
        <f>((Query1[[#This Row],[EMPFTE]]-E118)/E118)*100</f>
        <v>5.2780526544684445</v>
      </c>
    </row>
    <row r="119" spans="1:6" x14ac:dyDescent="0.25">
      <c r="A119" s="14">
        <v>36434</v>
      </c>
      <c r="B119" s="19" t="s">
        <v>20</v>
      </c>
      <c r="C119" s="19">
        <v>1999</v>
      </c>
      <c r="D119">
        <v>502925</v>
      </c>
      <c r="E119">
        <v>477264</v>
      </c>
      <c r="F119" s="98">
        <f>((Query1[[#This Row],[EMPFTE]]-E119)/E119)*100</f>
        <v>5.3766887927855445</v>
      </c>
    </row>
    <row r="120" spans="1:6" x14ac:dyDescent="0.25">
      <c r="A120" s="14">
        <v>36465</v>
      </c>
      <c r="B120" s="19" t="s">
        <v>21</v>
      </c>
      <c r="C120" s="19">
        <v>1999</v>
      </c>
      <c r="D120">
        <v>506100</v>
      </c>
      <c r="E120">
        <v>479530</v>
      </c>
      <c r="F120" s="98">
        <f>((Query1[[#This Row],[EMPFTE]]-E120)/E120)*100</f>
        <v>5.5408420745313114</v>
      </c>
    </row>
    <row r="121" spans="1:6" x14ac:dyDescent="0.25">
      <c r="A121" s="14">
        <v>36495</v>
      </c>
      <c r="B121" s="19" t="s">
        <v>22</v>
      </c>
      <c r="C121" s="19">
        <v>1999</v>
      </c>
      <c r="D121">
        <v>508076</v>
      </c>
      <c r="E121">
        <v>481077</v>
      </c>
      <c r="F121" s="98">
        <f>((Query1[[#This Row],[EMPFTE]]-E121)/E121)*100</f>
        <v>5.6121992944996331</v>
      </c>
    </row>
    <row r="122" spans="1:6" x14ac:dyDescent="0.25">
      <c r="A122" s="14">
        <v>36526</v>
      </c>
      <c r="B122" s="19" t="s">
        <v>11</v>
      </c>
      <c r="C122" s="19">
        <v>2000</v>
      </c>
      <c r="D122">
        <v>508479</v>
      </c>
      <c r="E122">
        <v>482248</v>
      </c>
      <c r="F122" s="98">
        <f>((Query1[[#This Row],[EMPFTE]]-E122)/E122)*100</f>
        <v>5.4393175295698484</v>
      </c>
    </row>
    <row r="123" spans="1:6" x14ac:dyDescent="0.25">
      <c r="A123" s="14">
        <v>36557</v>
      </c>
      <c r="B123" s="19" t="s">
        <v>12</v>
      </c>
      <c r="C123" s="19">
        <v>2000</v>
      </c>
      <c r="D123">
        <v>511047</v>
      </c>
      <c r="E123">
        <v>483826</v>
      </c>
      <c r="F123" s="98">
        <f>((Query1[[#This Row],[EMPFTE]]-E123)/E123)*100</f>
        <v>5.6261961944996752</v>
      </c>
    </row>
    <row r="124" spans="1:6" x14ac:dyDescent="0.25">
      <c r="A124" s="14">
        <v>36586</v>
      </c>
      <c r="B124" s="19" t="s">
        <v>13</v>
      </c>
      <c r="C124" s="19">
        <v>2000</v>
      </c>
      <c r="D124">
        <v>501920</v>
      </c>
      <c r="E124">
        <v>488942</v>
      </c>
      <c r="F124" s="98">
        <f>((Query1[[#This Row],[EMPFTE]]-E124)/E124)*100</f>
        <v>2.6543025553133095</v>
      </c>
    </row>
    <row r="125" spans="1:6" x14ac:dyDescent="0.25">
      <c r="A125" s="14">
        <v>36617</v>
      </c>
      <c r="B125" s="19" t="s">
        <v>14</v>
      </c>
      <c r="C125" s="19">
        <v>2000</v>
      </c>
      <c r="D125">
        <v>515640</v>
      </c>
      <c r="E125">
        <v>490407</v>
      </c>
      <c r="F125" s="98">
        <f>((Query1[[#This Row],[EMPFTE]]-E125)/E125)*100</f>
        <v>5.145318072539748</v>
      </c>
    </row>
    <row r="126" spans="1:6" x14ac:dyDescent="0.25">
      <c r="A126" s="14">
        <v>36647</v>
      </c>
      <c r="B126" s="19" t="s">
        <v>15</v>
      </c>
      <c r="C126" s="19">
        <v>2000</v>
      </c>
      <c r="D126">
        <v>517481</v>
      </c>
      <c r="E126">
        <v>493798</v>
      </c>
      <c r="F126" s="98">
        <f>((Query1[[#This Row],[EMPFTE]]-E126)/E126)*100</f>
        <v>4.7960907091563758</v>
      </c>
    </row>
    <row r="127" spans="1:6" x14ac:dyDescent="0.25">
      <c r="A127" s="14">
        <v>36678</v>
      </c>
      <c r="B127" s="19" t="s">
        <v>16</v>
      </c>
      <c r="C127" s="19">
        <v>2000</v>
      </c>
      <c r="D127">
        <v>521439</v>
      </c>
      <c r="E127">
        <v>498091</v>
      </c>
      <c r="F127" s="98">
        <f>((Query1[[#This Row],[EMPFTE]]-E127)/E127)*100</f>
        <v>4.6874968630230214</v>
      </c>
    </row>
    <row r="128" spans="1:6" x14ac:dyDescent="0.25">
      <c r="A128" s="14">
        <v>36708</v>
      </c>
      <c r="B128" s="19" t="s">
        <v>17</v>
      </c>
      <c r="C128" s="19">
        <v>2000</v>
      </c>
      <c r="D128">
        <v>524797</v>
      </c>
      <c r="E128">
        <v>501670</v>
      </c>
      <c r="F128" s="98">
        <f>((Query1[[#This Row],[EMPFTE]]-E128)/E128)*100</f>
        <v>4.6100025913449088</v>
      </c>
    </row>
    <row r="129" spans="1:6" x14ac:dyDescent="0.25">
      <c r="A129" s="14">
        <v>36739</v>
      </c>
      <c r="B129" s="19" t="s">
        <v>18</v>
      </c>
      <c r="C129" s="19">
        <v>2000</v>
      </c>
      <c r="D129">
        <v>524670</v>
      </c>
      <c r="E129">
        <v>503141</v>
      </c>
      <c r="F129" s="98">
        <f>((Query1[[#This Row],[EMPFTE]]-E129)/E129)*100</f>
        <v>4.2789198256552332</v>
      </c>
    </row>
    <row r="130" spans="1:6" x14ac:dyDescent="0.25">
      <c r="A130" s="14">
        <v>36770</v>
      </c>
      <c r="B130" s="19" t="s">
        <v>19</v>
      </c>
      <c r="C130" s="19">
        <v>2000</v>
      </c>
      <c r="D130">
        <v>524916</v>
      </c>
      <c r="E130">
        <v>501093</v>
      </c>
      <c r="F130" s="98">
        <f>((Query1[[#This Row],[EMPFTE]]-E130)/E130)*100</f>
        <v>4.7542073028360008</v>
      </c>
    </row>
    <row r="131" spans="1:6" x14ac:dyDescent="0.25">
      <c r="A131" s="14">
        <v>36800</v>
      </c>
      <c r="B131" s="19" t="s">
        <v>20</v>
      </c>
      <c r="C131" s="19">
        <v>2000</v>
      </c>
      <c r="D131">
        <v>527577</v>
      </c>
      <c r="E131">
        <v>502925</v>
      </c>
      <c r="F131" s="98">
        <f>((Query1[[#This Row],[EMPFTE]]-E131)/E131)*100</f>
        <v>4.9017249092807083</v>
      </c>
    </row>
    <row r="132" spans="1:6" x14ac:dyDescent="0.25">
      <c r="A132" s="14">
        <v>36831</v>
      </c>
      <c r="B132" s="19" t="s">
        <v>21</v>
      </c>
      <c r="C132" s="19">
        <v>2000</v>
      </c>
      <c r="D132">
        <v>529734</v>
      </c>
      <c r="E132">
        <v>506100</v>
      </c>
      <c r="F132" s="98">
        <f>((Query1[[#This Row],[EMPFTE]]-E132)/E132)*100</f>
        <v>4.6698280972139887</v>
      </c>
    </row>
    <row r="133" spans="1:6" x14ac:dyDescent="0.25">
      <c r="A133" s="14">
        <v>36861</v>
      </c>
      <c r="B133" s="19" t="s">
        <v>22</v>
      </c>
      <c r="C133" s="19">
        <v>2000</v>
      </c>
      <c r="D133">
        <v>531913</v>
      </c>
      <c r="E133">
        <v>508076</v>
      </c>
      <c r="F133" s="98">
        <f>((Query1[[#This Row],[EMPFTE]]-E133)/E133)*100</f>
        <v>4.6916209385997369</v>
      </c>
    </row>
    <row r="134" spans="1:6" x14ac:dyDescent="0.25">
      <c r="A134" s="14">
        <v>36892</v>
      </c>
      <c r="B134" s="19" t="s">
        <v>11</v>
      </c>
      <c r="C134" s="19">
        <v>2001</v>
      </c>
      <c r="D134">
        <v>532065</v>
      </c>
      <c r="E134">
        <v>508479</v>
      </c>
      <c r="F134" s="98">
        <f>((Query1[[#This Row],[EMPFTE]]-E134)/E134)*100</f>
        <v>4.6385396447050908</v>
      </c>
    </row>
    <row r="135" spans="1:6" x14ac:dyDescent="0.25">
      <c r="A135" s="14">
        <v>36923</v>
      </c>
      <c r="B135" s="19" t="s">
        <v>12</v>
      </c>
      <c r="C135" s="19">
        <v>2001</v>
      </c>
      <c r="D135">
        <v>534614</v>
      </c>
      <c r="E135">
        <v>511047</v>
      </c>
      <c r="F135" s="98">
        <f>((Query1[[#This Row],[EMPFTE]]-E135)/E135)*100</f>
        <v>4.6115132267677925</v>
      </c>
    </row>
    <row r="136" spans="1:6" x14ac:dyDescent="0.25">
      <c r="A136" s="14">
        <v>36951</v>
      </c>
      <c r="B136" s="19" t="s">
        <v>13</v>
      </c>
      <c r="C136" s="19">
        <v>2001</v>
      </c>
      <c r="D136">
        <v>536348</v>
      </c>
      <c r="E136">
        <v>501920</v>
      </c>
      <c r="F136" s="98">
        <f>((Query1[[#This Row],[EMPFTE]]-E136)/E136)*100</f>
        <v>6.8592604399107433</v>
      </c>
    </row>
    <row r="137" spans="1:6" x14ac:dyDescent="0.25">
      <c r="A137" s="14">
        <v>36982</v>
      </c>
      <c r="B137" s="19" t="s">
        <v>14</v>
      </c>
      <c r="C137" s="19">
        <v>2001</v>
      </c>
      <c r="D137">
        <v>538842</v>
      </c>
      <c r="E137">
        <v>515640</v>
      </c>
      <c r="F137" s="98">
        <f>((Query1[[#This Row],[EMPFTE]]-E137)/E137)*100</f>
        <v>4.4996509192459859</v>
      </c>
    </row>
    <row r="138" spans="1:6" x14ac:dyDescent="0.25">
      <c r="A138" s="14">
        <v>37012</v>
      </c>
      <c r="B138" s="19" t="s">
        <v>15</v>
      </c>
      <c r="C138" s="19">
        <v>2001</v>
      </c>
      <c r="D138">
        <v>542084</v>
      </c>
      <c r="E138">
        <v>517481</v>
      </c>
      <c r="F138" s="98">
        <f>((Query1[[#This Row],[EMPFTE]]-E138)/E138)*100</f>
        <v>4.7543774554041596</v>
      </c>
    </row>
    <row r="139" spans="1:6" x14ac:dyDescent="0.25">
      <c r="A139" s="14">
        <v>37043</v>
      </c>
      <c r="B139" s="19" t="s">
        <v>16</v>
      </c>
      <c r="C139" s="19">
        <v>2001</v>
      </c>
      <c r="D139">
        <v>545910</v>
      </c>
      <c r="E139">
        <v>521439</v>
      </c>
      <c r="F139" s="98">
        <f>((Query1[[#This Row],[EMPFTE]]-E139)/E139)*100</f>
        <v>4.6929746336580118</v>
      </c>
    </row>
    <row r="140" spans="1:6" x14ac:dyDescent="0.25">
      <c r="A140" s="14">
        <v>37073</v>
      </c>
      <c r="B140" s="19" t="s">
        <v>17</v>
      </c>
      <c r="C140" s="19">
        <v>2001</v>
      </c>
      <c r="D140">
        <v>537161</v>
      </c>
      <c r="E140">
        <v>524797</v>
      </c>
      <c r="F140" s="98">
        <f>((Query1[[#This Row],[EMPFTE]]-E140)/E140)*100</f>
        <v>2.3559585897023041</v>
      </c>
    </row>
    <row r="141" spans="1:6" x14ac:dyDescent="0.25">
      <c r="A141" s="14">
        <v>37104</v>
      </c>
      <c r="B141" s="19" t="s">
        <v>18</v>
      </c>
      <c r="C141" s="19">
        <v>2001</v>
      </c>
      <c r="D141">
        <v>534069</v>
      </c>
      <c r="E141">
        <v>524670</v>
      </c>
      <c r="F141" s="98">
        <f>((Query1[[#This Row],[EMPFTE]]-E141)/E141)*100</f>
        <v>1.7914117445251301</v>
      </c>
    </row>
    <row r="142" spans="1:6" x14ac:dyDescent="0.25">
      <c r="A142" s="14">
        <v>37135</v>
      </c>
      <c r="B142" s="19" t="s">
        <v>19</v>
      </c>
      <c r="C142" s="19">
        <v>2001</v>
      </c>
      <c r="D142">
        <v>517712</v>
      </c>
      <c r="E142">
        <v>524916</v>
      </c>
      <c r="F142" s="98">
        <f>((Query1[[#This Row],[EMPFTE]]-E142)/E142)*100</f>
        <v>-1.3724100618003643</v>
      </c>
    </row>
    <row r="143" spans="1:6" x14ac:dyDescent="0.25">
      <c r="A143" s="14">
        <v>37165</v>
      </c>
      <c r="B143" s="19" t="s">
        <v>20</v>
      </c>
      <c r="C143" s="19">
        <v>2001</v>
      </c>
      <c r="D143">
        <v>497024</v>
      </c>
      <c r="E143">
        <v>527577</v>
      </c>
      <c r="F143" s="98">
        <f>((Query1[[#This Row],[EMPFTE]]-E143)/E143)*100</f>
        <v>-5.7911925652558773</v>
      </c>
    </row>
    <row r="144" spans="1:6" x14ac:dyDescent="0.25">
      <c r="A144" s="14">
        <v>37196</v>
      </c>
      <c r="B144" s="19" t="s">
        <v>21</v>
      </c>
      <c r="C144" s="19">
        <v>2001</v>
      </c>
      <c r="D144">
        <v>472739</v>
      </c>
      <c r="E144">
        <v>529734</v>
      </c>
      <c r="F144" s="98">
        <f>((Query1[[#This Row],[EMPFTE]]-E144)/E144)*100</f>
        <v>-10.759173471968952</v>
      </c>
    </row>
    <row r="145" spans="1:6" x14ac:dyDescent="0.25">
      <c r="A145" s="14">
        <v>37226</v>
      </c>
      <c r="B145" s="19" t="s">
        <v>22</v>
      </c>
      <c r="C145" s="19">
        <v>2001</v>
      </c>
      <c r="D145">
        <v>466955</v>
      </c>
      <c r="E145">
        <v>531913</v>
      </c>
      <c r="F145" s="98">
        <f>((Query1[[#This Row],[EMPFTE]]-E145)/E145)*100</f>
        <v>-12.212147475245013</v>
      </c>
    </row>
    <row r="146" spans="1:6" x14ac:dyDescent="0.25">
      <c r="A146" s="14">
        <v>37257</v>
      </c>
      <c r="B146" s="19" t="s">
        <v>11</v>
      </c>
      <c r="C146" s="19">
        <v>2002</v>
      </c>
      <c r="D146">
        <v>463974</v>
      </c>
      <c r="E146">
        <v>532065</v>
      </c>
      <c r="F146" s="98">
        <f>((Query1[[#This Row],[EMPFTE]]-E146)/E146)*100</f>
        <v>-12.797496546474585</v>
      </c>
    </row>
    <row r="147" spans="1:6" x14ac:dyDescent="0.25">
      <c r="A147" s="14">
        <v>37288</v>
      </c>
      <c r="B147" s="19" t="s">
        <v>12</v>
      </c>
      <c r="C147" s="19">
        <v>2002</v>
      </c>
      <c r="D147">
        <v>460963</v>
      </c>
      <c r="E147">
        <v>534614</v>
      </c>
      <c r="F147" s="98">
        <f>((Query1[[#This Row],[EMPFTE]]-E147)/E147)*100</f>
        <v>-13.776481723262016</v>
      </c>
    </row>
    <row r="148" spans="1:6" x14ac:dyDescent="0.25">
      <c r="A148" s="14">
        <v>37316</v>
      </c>
      <c r="B148" s="19" t="s">
        <v>13</v>
      </c>
      <c r="C148" s="19">
        <v>2002</v>
      </c>
      <c r="D148">
        <v>461395</v>
      </c>
      <c r="E148">
        <v>536348</v>
      </c>
      <c r="F148" s="98">
        <f>((Query1[[#This Row],[EMPFTE]]-E148)/E148)*100</f>
        <v>-13.974695533496909</v>
      </c>
    </row>
    <row r="149" spans="1:6" x14ac:dyDescent="0.25">
      <c r="A149" s="14">
        <v>37347</v>
      </c>
      <c r="B149" s="19" t="s">
        <v>14</v>
      </c>
      <c r="C149" s="19">
        <v>2002</v>
      </c>
      <c r="D149">
        <v>462525</v>
      </c>
      <c r="E149">
        <v>538842</v>
      </c>
      <c r="F149" s="98">
        <f>((Query1[[#This Row],[EMPFTE]]-E149)/E149)*100</f>
        <v>-14.163149865823376</v>
      </c>
    </row>
    <row r="150" spans="1:6" x14ac:dyDescent="0.25">
      <c r="A150" s="14">
        <v>37377</v>
      </c>
      <c r="B150" s="19" t="s">
        <v>15</v>
      </c>
      <c r="C150" s="19">
        <v>2002</v>
      </c>
      <c r="D150">
        <v>468541</v>
      </c>
      <c r="E150">
        <v>542084</v>
      </c>
      <c r="F150" s="98">
        <f>((Query1[[#This Row],[EMPFTE]]-E150)/E150)*100</f>
        <v>-13.566716597427705</v>
      </c>
    </row>
    <row r="151" spans="1:6" x14ac:dyDescent="0.25">
      <c r="A151" s="14">
        <v>37408</v>
      </c>
      <c r="B151" s="19" t="s">
        <v>16</v>
      </c>
      <c r="C151" s="19">
        <v>2002</v>
      </c>
      <c r="D151">
        <v>472404</v>
      </c>
      <c r="E151">
        <v>545910</v>
      </c>
      <c r="F151" s="98">
        <f>((Query1[[#This Row],[EMPFTE]]-E151)/E151)*100</f>
        <v>-13.464856844534815</v>
      </c>
    </row>
    <row r="152" spans="1:6" x14ac:dyDescent="0.25">
      <c r="A152" s="14">
        <v>37438</v>
      </c>
      <c r="B152" s="19" t="s">
        <v>17</v>
      </c>
      <c r="C152" s="19">
        <v>2002</v>
      </c>
      <c r="D152">
        <v>473371</v>
      </c>
      <c r="E152">
        <v>537161</v>
      </c>
      <c r="F152" s="98">
        <f>((Query1[[#This Row],[EMPFTE]]-E152)/E152)*100</f>
        <v>-11.875396761864693</v>
      </c>
    </row>
    <row r="153" spans="1:6" x14ac:dyDescent="0.25">
      <c r="A153" s="14">
        <v>37469</v>
      </c>
      <c r="B153" s="19" t="s">
        <v>18</v>
      </c>
      <c r="C153" s="19">
        <v>2002</v>
      </c>
      <c r="D153">
        <v>472168</v>
      </c>
      <c r="E153">
        <v>534069</v>
      </c>
      <c r="F153" s="98">
        <f>((Query1[[#This Row],[EMPFTE]]-E153)/E153)*100</f>
        <v>-11.590449923137273</v>
      </c>
    </row>
    <row r="154" spans="1:6" x14ac:dyDescent="0.25">
      <c r="A154" s="14">
        <v>37500</v>
      </c>
      <c r="B154" s="19" t="s">
        <v>19</v>
      </c>
      <c r="C154" s="19">
        <v>2002</v>
      </c>
      <c r="D154">
        <v>468697</v>
      </c>
      <c r="E154">
        <v>517712</v>
      </c>
      <c r="F154" s="98">
        <f>((Query1[[#This Row],[EMPFTE]]-E154)/E154)*100</f>
        <v>-9.4676190623358156</v>
      </c>
    </row>
    <row r="155" spans="1:6" x14ac:dyDescent="0.25">
      <c r="A155" s="14">
        <v>37530</v>
      </c>
      <c r="B155" s="19" t="s">
        <v>20</v>
      </c>
      <c r="C155" s="19">
        <v>2002</v>
      </c>
      <c r="D155">
        <v>471944</v>
      </c>
      <c r="E155">
        <v>497024</v>
      </c>
      <c r="F155" s="98">
        <f>((Query1[[#This Row],[EMPFTE]]-E155)/E155)*100</f>
        <v>-5.0460339943342776</v>
      </c>
    </row>
    <row r="156" spans="1:6" x14ac:dyDescent="0.25">
      <c r="A156" s="14">
        <v>37561</v>
      </c>
      <c r="B156" s="19" t="s">
        <v>21</v>
      </c>
      <c r="C156" s="19">
        <v>2002</v>
      </c>
      <c r="D156">
        <v>466609</v>
      </c>
      <c r="E156">
        <v>472739</v>
      </c>
      <c r="F156" s="98">
        <f>((Query1[[#This Row],[EMPFTE]]-E156)/E156)*100</f>
        <v>-1.2966986011308566</v>
      </c>
    </row>
    <row r="157" spans="1:6" x14ac:dyDescent="0.25">
      <c r="A157" s="14">
        <v>37591</v>
      </c>
      <c r="B157" s="19" t="s">
        <v>22</v>
      </c>
      <c r="C157" s="19">
        <v>2002</v>
      </c>
      <c r="D157">
        <v>462602</v>
      </c>
      <c r="E157">
        <v>466955</v>
      </c>
      <c r="F157" s="98">
        <f>((Query1[[#This Row],[EMPFTE]]-E157)/E157)*100</f>
        <v>-0.93220974183807859</v>
      </c>
    </row>
    <row r="158" spans="1:6" x14ac:dyDescent="0.25">
      <c r="A158" s="14">
        <v>37622</v>
      </c>
      <c r="B158" s="19" t="s">
        <v>11</v>
      </c>
      <c r="C158" s="19">
        <v>2003</v>
      </c>
      <c r="D158">
        <v>466881</v>
      </c>
      <c r="E158">
        <v>463974</v>
      </c>
      <c r="F158" s="98">
        <f>((Query1[[#This Row],[EMPFTE]]-E158)/E158)*100</f>
        <v>0.62654372874342101</v>
      </c>
    </row>
    <row r="159" spans="1:6" x14ac:dyDescent="0.25">
      <c r="A159" s="14">
        <v>37653</v>
      </c>
      <c r="B159" s="19" t="s">
        <v>12</v>
      </c>
      <c r="C159" s="19">
        <v>2003</v>
      </c>
      <c r="D159">
        <v>460852</v>
      </c>
      <c r="E159">
        <v>460963</v>
      </c>
      <c r="F159" s="98">
        <f>((Query1[[#This Row],[EMPFTE]]-E159)/E159)*100</f>
        <v>-2.4080023776311764E-2</v>
      </c>
    </row>
    <row r="160" spans="1:6" x14ac:dyDescent="0.25">
      <c r="A160" s="14">
        <v>37681</v>
      </c>
      <c r="B160" s="19" t="s">
        <v>13</v>
      </c>
      <c r="C160" s="19">
        <v>2003</v>
      </c>
      <c r="D160">
        <v>458598</v>
      </c>
      <c r="E160">
        <v>461395</v>
      </c>
      <c r="F160" s="98">
        <f>((Query1[[#This Row],[EMPFTE]]-E160)/E160)*100</f>
        <v>-0.60620509541715883</v>
      </c>
    </row>
    <row r="161" spans="1:6" x14ac:dyDescent="0.25">
      <c r="A161" s="14">
        <v>37712</v>
      </c>
      <c r="B161" s="19" t="s">
        <v>14</v>
      </c>
      <c r="C161" s="19">
        <v>2003</v>
      </c>
      <c r="D161">
        <v>449288</v>
      </c>
      <c r="E161">
        <v>462525</v>
      </c>
      <c r="F161" s="98">
        <f>((Query1[[#This Row],[EMPFTE]]-E161)/E161)*100</f>
        <v>-2.861899356791525</v>
      </c>
    </row>
    <row r="162" spans="1:6" x14ac:dyDescent="0.25">
      <c r="A162" s="14">
        <v>37742</v>
      </c>
      <c r="B162" s="19" t="s">
        <v>15</v>
      </c>
      <c r="C162" s="19">
        <v>2003</v>
      </c>
      <c r="D162">
        <v>444410</v>
      </c>
      <c r="E162">
        <v>468541</v>
      </c>
      <c r="F162" s="98">
        <f>((Query1[[#This Row],[EMPFTE]]-E162)/E162)*100</f>
        <v>-5.1502429883404011</v>
      </c>
    </row>
    <row r="163" spans="1:6" x14ac:dyDescent="0.25">
      <c r="A163" s="14">
        <v>37773</v>
      </c>
      <c r="B163" s="19" t="s">
        <v>16</v>
      </c>
      <c r="C163" s="19">
        <v>2003</v>
      </c>
      <c r="D163">
        <v>440028</v>
      </c>
      <c r="E163">
        <v>472404</v>
      </c>
      <c r="F163" s="98">
        <f>((Query1[[#This Row],[EMPFTE]]-E163)/E163)*100</f>
        <v>-6.8534559402545288</v>
      </c>
    </row>
    <row r="164" spans="1:6" x14ac:dyDescent="0.25">
      <c r="A164" s="14">
        <v>37803</v>
      </c>
      <c r="B164" s="19" t="s">
        <v>17</v>
      </c>
      <c r="C164" s="19">
        <v>2003</v>
      </c>
      <c r="D164">
        <v>434411</v>
      </c>
      <c r="E164">
        <v>473371</v>
      </c>
      <c r="F164" s="98">
        <f>((Query1[[#This Row],[EMPFTE]]-E164)/E164)*100</f>
        <v>-8.2303309666202633</v>
      </c>
    </row>
    <row r="165" spans="1:6" x14ac:dyDescent="0.25">
      <c r="A165" s="14">
        <v>37834</v>
      </c>
      <c r="B165" s="19" t="s">
        <v>18</v>
      </c>
      <c r="C165" s="19">
        <v>2003</v>
      </c>
      <c r="D165">
        <v>433528</v>
      </c>
      <c r="E165">
        <v>472168</v>
      </c>
      <c r="F165" s="98">
        <f>((Query1[[#This Row],[EMPFTE]]-E165)/E165)*100</f>
        <v>-8.1835278968502738</v>
      </c>
    </row>
    <row r="166" spans="1:6" x14ac:dyDescent="0.25">
      <c r="A166" s="14">
        <v>37865</v>
      </c>
      <c r="B166" s="19" t="s">
        <v>19</v>
      </c>
      <c r="C166" s="19">
        <v>2003</v>
      </c>
      <c r="D166">
        <v>430416</v>
      </c>
      <c r="E166">
        <v>468697</v>
      </c>
      <c r="F166" s="98">
        <f>((Query1[[#This Row],[EMPFTE]]-E166)/E166)*100</f>
        <v>-8.1675368094952603</v>
      </c>
    </row>
    <row r="167" spans="1:6" x14ac:dyDescent="0.25">
      <c r="A167" s="14">
        <v>37895</v>
      </c>
      <c r="B167" s="19" t="s">
        <v>20</v>
      </c>
      <c r="C167" s="19">
        <v>2003</v>
      </c>
      <c r="D167">
        <v>428951</v>
      </c>
      <c r="E167">
        <v>471944</v>
      </c>
      <c r="F167" s="98">
        <f>((Query1[[#This Row],[EMPFTE]]-E167)/E167)*100</f>
        <v>-9.1097672605224354</v>
      </c>
    </row>
    <row r="168" spans="1:6" x14ac:dyDescent="0.25">
      <c r="A168" s="14">
        <v>37926</v>
      </c>
      <c r="B168" s="19" t="s">
        <v>21</v>
      </c>
      <c r="C168" s="19">
        <v>2003</v>
      </c>
      <c r="D168">
        <v>430351</v>
      </c>
      <c r="E168">
        <v>466609</v>
      </c>
      <c r="F168" s="98">
        <f>((Query1[[#This Row],[EMPFTE]]-E168)/E168)*100</f>
        <v>-7.7705316442674697</v>
      </c>
    </row>
    <row r="169" spans="1:6" x14ac:dyDescent="0.25">
      <c r="A169" s="14">
        <v>37956</v>
      </c>
      <c r="B169" s="19" t="s">
        <v>22</v>
      </c>
      <c r="C169" s="19">
        <v>2003</v>
      </c>
      <c r="D169">
        <v>431143</v>
      </c>
      <c r="E169">
        <v>462602</v>
      </c>
      <c r="F169" s="98">
        <f>((Query1[[#This Row],[EMPFTE]]-E169)/E169)*100</f>
        <v>-6.8004461718712843</v>
      </c>
    </row>
    <row r="170" spans="1:6" x14ac:dyDescent="0.25">
      <c r="A170" s="14">
        <v>37987</v>
      </c>
      <c r="B170" s="19" t="s">
        <v>11</v>
      </c>
      <c r="C170" s="19">
        <v>2004</v>
      </c>
      <c r="D170">
        <v>436125</v>
      </c>
      <c r="E170">
        <v>466881</v>
      </c>
      <c r="F170" s="98">
        <f>((Query1[[#This Row],[EMPFTE]]-E170)/E170)*100</f>
        <v>-6.5875458628644132</v>
      </c>
    </row>
    <row r="171" spans="1:6" x14ac:dyDescent="0.25">
      <c r="A171" s="14">
        <v>38018</v>
      </c>
      <c r="B171" s="19" t="s">
        <v>12</v>
      </c>
      <c r="C171" s="19">
        <v>2004</v>
      </c>
      <c r="D171">
        <v>435493</v>
      </c>
      <c r="E171">
        <v>460852</v>
      </c>
      <c r="F171" s="98">
        <f>((Query1[[#This Row],[EMPFTE]]-E171)/E171)*100</f>
        <v>-5.5026342513431645</v>
      </c>
    </row>
    <row r="172" spans="1:6" x14ac:dyDescent="0.25">
      <c r="A172" s="14">
        <v>38047</v>
      </c>
      <c r="B172" s="19" t="s">
        <v>13</v>
      </c>
      <c r="C172" s="19">
        <v>2004</v>
      </c>
      <c r="D172">
        <v>436690</v>
      </c>
      <c r="E172">
        <v>458598</v>
      </c>
      <c r="F172" s="98">
        <f>((Query1[[#This Row],[EMPFTE]]-E172)/E172)*100</f>
        <v>-4.7771686749615139</v>
      </c>
    </row>
    <row r="173" spans="1:6" x14ac:dyDescent="0.25">
      <c r="A173" s="14">
        <v>38078</v>
      </c>
      <c r="B173" s="19" t="s">
        <v>14</v>
      </c>
      <c r="C173" s="19">
        <v>2004</v>
      </c>
      <c r="D173">
        <v>438581</v>
      </c>
      <c r="E173">
        <v>449288</v>
      </c>
      <c r="F173" s="98">
        <f>((Query1[[#This Row],[EMPFTE]]-E173)/E173)*100</f>
        <v>-2.3831039333345205</v>
      </c>
    </row>
    <row r="174" spans="1:6" x14ac:dyDescent="0.25">
      <c r="A174" s="14">
        <v>38108</v>
      </c>
      <c r="B174" s="19" t="s">
        <v>15</v>
      </c>
      <c r="C174" s="19">
        <v>2004</v>
      </c>
      <c r="D174">
        <v>438833</v>
      </c>
      <c r="E174">
        <v>444410</v>
      </c>
      <c r="F174" s="98">
        <f>((Query1[[#This Row],[EMPFTE]]-E174)/E174)*100</f>
        <v>-1.2549222564748768</v>
      </c>
    </row>
    <row r="175" spans="1:6" x14ac:dyDescent="0.25">
      <c r="A175" s="14">
        <v>38139</v>
      </c>
      <c r="B175" s="19" t="s">
        <v>16</v>
      </c>
      <c r="C175" s="19">
        <v>2004</v>
      </c>
      <c r="D175">
        <v>441025</v>
      </c>
      <c r="E175">
        <v>440028</v>
      </c>
      <c r="F175" s="98">
        <f>((Query1[[#This Row],[EMPFTE]]-E175)/E175)*100</f>
        <v>0.22657649058696266</v>
      </c>
    </row>
    <row r="176" spans="1:6" x14ac:dyDescent="0.25">
      <c r="A176" s="14">
        <v>38169</v>
      </c>
      <c r="B176" s="19" t="s">
        <v>17</v>
      </c>
      <c r="C176" s="19">
        <v>2004</v>
      </c>
      <c r="D176">
        <v>444431</v>
      </c>
      <c r="E176">
        <v>434411</v>
      </c>
      <c r="F176" s="98">
        <f>((Query1[[#This Row],[EMPFTE]]-E176)/E176)*100</f>
        <v>2.3065714265983135</v>
      </c>
    </row>
    <row r="177" spans="1:6" x14ac:dyDescent="0.25">
      <c r="A177" s="14">
        <v>38200</v>
      </c>
      <c r="B177" s="19" t="s">
        <v>18</v>
      </c>
      <c r="C177" s="19">
        <v>2004</v>
      </c>
      <c r="D177">
        <v>443412</v>
      </c>
      <c r="E177">
        <v>433528</v>
      </c>
      <c r="F177" s="98">
        <f>((Query1[[#This Row],[EMPFTE]]-E177)/E177)*100</f>
        <v>2.2798988761971546</v>
      </c>
    </row>
    <row r="178" spans="1:6" x14ac:dyDescent="0.25">
      <c r="A178" s="14">
        <v>38231</v>
      </c>
      <c r="B178" s="19" t="s">
        <v>19</v>
      </c>
      <c r="C178" s="19">
        <v>2004</v>
      </c>
      <c r="D178">
        <v>440129</v>
      </c>
      <c r="E178">
        <v>430416</v>
      </c>
      <c r="F178" s="98">
        <f>((Query1[[#This Row],[EMPFTE]]-E178)/E178)*100</f>
        <v>2.2566540277313107</v>
      </c>
    </row>
    <row r="179" spans="1:6" x14ac:dyDescent="0.25">
      <c r="A179" s="14">
        <v>38261</v>
      </c>
      <c r="B179" s="19" t="s">
        <v>20</v>
      </c>
      <c r="C179" s="19">
        <v>2004</v>
      </c>
      <c r="D179">
        <v>439218</v>
      </c>
      <c r="E179">
        <v>428951</v>
      </c>
      <c r="F179" s="98">
        <f>((Query1[[#This Row],[EMPFTE]]-E179)/E179)*100</f>
        <v>2.393513478229448</v>
      </c>
    </row>
    <row r="180" spans="1:6" x14ac:dyDescent="0.25">
      <c r="A180" s="14">
        <v>38292</v>
      </c>
      <c r="B180" s="19" t="s">
        <v>21</v>
      </c>
      <c r="C180" s="19">
        <v>2004</v>
      </c>
      <c r="D180">
        <v>439776</v>
      </c>
      <c r="E180">
        <v>430351</v>
      </c>
      <c r="F180" s="98">
        <f>((Query1[[#This Row],[EMPFTE]]-E180)/E180)*100</f>
        <v>2.1900727545654592</v>
      </c>
    </row>
    <row r="181" spans="1:6" x14ac:dyDescent="0.25">
      <c r="A181" s="14">
        <v>38322</v>
      </c>
      <c r="B181" s="19" t="s">
        <v>22</v>
      </c>
      <c r="C181" s="19">
        <v>2004</v>
      </c>
      <c r="D181">
        <v>436909</v>
      </c>
      <c r="E181">
        <v>431143</v>
      </c>
      <c r="F181" s="98">
        <f>((Query1[[#This Row],[EMPFTE]]-E181)/E181)*100</f>
        <v>1.3373753023938693</v>
      </c>
    </row>
    <row r="182" spans="1:6" x14ac:dyDescent="0.25">
      <c r="A182" s="14">
        <v>38353</v>
      </c>
      <c r="B182" s="19" t="s">
        <v>11</v>
      </c>
      <c r="C182" s="19">
        <v>2005</v>
      </c>
      <c r="D182">
        <v>430780</v>
      </c>
      <c r="E182">
        <v>436125</v>
      </c>
      <c r="F182" s="98">
        <f>((Query1[[#This Row],[EMPFTE]]-E182)/E182)*100</f>
        <v>-1.2255660647750073</v>
      </c>
    </row>
    <row r="183" spans="1:6" x14ac:dyDescent="0.25">
      <c r="A183" s="14">
        <v>38384</v>
      </c>
      <c r="B183" s="19" t="s">
        <v>12</v>
      </c>
      <c r="C183" s="19">
        <v>2005</v>
      </c>
      <c r="D183">
        <v>427358</v>
      </c>
      <c r="E183">
        <v>435493</v>
      </c>
      <c r="F183" s="98">
        <f>((Query1[[#This Row],[EMPFTE]]-E183)/E183)*100</f>
        <v>-1.8679978782667002</v>
      </c>
    </row>
    <row r="184" spans="1:6" x14ac:dyDescent="0.25">
      <c r="A184" s="14">
        <v>38412</v>
      </c>
      <c r="B184" s="19" t="s">
        <v>13</v>
      </c>
      <c r="C184" s="19">
        <v>2005</v>
      </c>
      <c r="D184">
        <v>427093</v>
      </c>
      <c r="E184">
        <v>436690</v>
      </c>
      <c r="F184" s="98">
        <f>((Query1[[#This Row],[EMPFTE]]-E184)/E184)*100</f>
        <v>-2.1976688268565803</v>
      </c>
    </row>
    <row r="185" spans="1:6" x14ac:dyDescent="0.25">
      <c r="A185" s="14">
        <v>38443</v>
      </c>
      <c r="B185" s="19" t="s">
        <v>14</v>
      </c>
      <c r="C185" s="19">
        <v>2005</v>
      </c>
      <c r="D185">
        <v>423461</v>
      </c>
      <c r="E185">
        <v>438581</v>
      </c>
      <c r="F185" s="98">
        <f>((Query1[[#This Row],[EMPFTE]]-E185)/E185)*100</f>
        <v>-3.4474817650559415</v>
      </c>
    </row>
    <row r="186" spans="1:6" x14ac:dyDescent="0.25">
      <c r="A186" s="14">
        <v>38473</v>
      </c>
      <c r="B186" s="19" t="s">
        <v>15</v>
      </c>
      <c r="C186" s="19">
        <v>2005</v>
      </c>
      <c r="D186">
        <v>423723</v>
      </c>
      <c r="E186">
        <v>438833</v>
      </c>
      <c r="F186" s="98">
        <f>((Query1[[#This Row],[EMPFTE]]-E186)/E186)*100</f>
        <v>-3.4432232762804986</v>
      </c>
    </row>
    <row r="187" spans="1:6" x14ac:dyDescent="0.25">
      <c r="A187" s="14">
        <v>38504</v>
      </c>
      <c r="B187" s="19" t="s">
        <v>16</v>
      </c>
      <c r="C187" s="19">
        <v>2005</v>
      </c>
      <c r="D187">
        <v>423304</v>
      </c>
      <c r="E187">
        <v>441025</v>
      </c>
      <c r="F187" s="98">
        <f>((Query1[[#This Row],[EMPFTE]]-E187)/E187)*100</f>
        <v>-4.0181395612493622</v>
      </c>
    </row>
    <row r="188" spans="1:6" x14ac:dyDescent="0.25">
      <c r="A188" s="14">
        <v>38534</v>
      </c>
      <c r="B188" s="19" t="s">
        <v>17</v>
      </c>
      <c r="C188" s="19">
        <v>2005</v>
      </c>
      <c r="D188">
        <v>428091</v>
      </c>
      <c r="E188">
        <v>444431</v>
      </c>
      <c r="F188" s="98">
        <f>((Query1[[#This Row],[EMPFTE]]-E188)/E188)*100</f>
        <v>-3.6766112174893291</v>
      </c>
    </row>
    <row r="189" spans="1:6" x14ac:dyDescent="0.25">
      <c r="A189" s="14">
        <v>38565</v>
      </c>
      <c r="B189" s="19" t="s">
        <v>18</v>
      </c>
      <c r="C189" s="19">
        <v>2005</v>
      </c>
      <c r="D189">
        <v>416921</v>
      </c>
      <c r="E189">
        <v>443412</v>
      </c>
      <c r="F189" s="98">
        <f>((Query1[[#This Row],[EMPFTE]]-E189)/E189)*100</f>
        <v>-5.9743534230016326</v>
      </c>
    </row>
    <row r="190" spans="1:6" x14ac:dyDescent="0.25">
      <c r="A190" s="14">
        <v>38596</v>
      </c>
      <c r="B190" s="19" t="s">
        <v>19</v>
      </c>
      <c r="C190" s="19">
        <v>2005</v>
      </c>
      <c r="D190">
        <v>413686</v>
      </c>
      <c r="E190">
        <v>440129</v>
      </c>
      <c r="F190" s="98">
        <f>((Query1[[#This Row],[EMPFTE]]-E190)/E190)*100</f>
        <v>-6.0080112875997713</v>
      </c>
    </row>
    <row r="191" spans="1:6" x14ac:dyDescent="0.25">
      <c r="A191" s="14">
        <v>38626</v>
      </c>
      <c r="B191" s="19" t="s">
        <v>20</v>
      </c>
      <c r="C191" s="19">
        <v>2005</v>
      </c>
      <c r="D191">
        <v>412810</v>
      </c>
      <c r="E191">
        <v>439218</v>
      </c>
      <c r="F191" s="98">
        <f>((Query1[[#This Row],[EMPFTE]]-E191)/E191)*100</f>
        <v>-6.0125040412733544</v>
      </c>
    </row>
    <row r="192" spans="1:6" x14ac:dyDescent="0.25">
      <c r="A192" s="14">
        <v>38657</v>
      </c>
      <c r="B192" s="19" t="s">
        <v>21</v>
      </c>
      <c r="C192" s="19">
        <v>2005</v>
      </c>
      <c r="D192">
        <v>410727</v>
      </c>
      <c r="E192">
        <v>439776</v>
      </c>
      <c r="F192" s="98">
        <f>((Query1[[#This Row],[EMPFTE]]-E192)/E192)*100</f>
        <v>-6.6054082078148877</v>
      </c>
    </row>
    <row r="193" spans="1:6" x14ac:dyDescent="0.25">
      <c r="A193" s="14">
        <v>38687</v>
      </c>
      <c r="B193" s="19" t="s">
        <v>22</v>
      </c>
      <c r="C193" s="19">
        <v>2005</v>
      </c>
      <c r="D193">
        <v>408850</v>
      </c>
      <c r="E193">
        <v>436909</v>
      </c>
      <c r="F193" s="98">
        <f>((Query1[[#This Row],[EMPFTE]]-E193)/E193)*100</f>
        <v>-6.4221611365295752</v>
      </c>
    </row>
    <row r="194" spans="1:6" x14ac:dyDescent="0.25">
      <c r="A194" s="14">
        <v>38718</v>
      </c>
      <c r="B194" s="19" t="s">
        <v>11</v>
      </c>
      <c r="C194" s="19">
        <v>2006</v>
      </c>
      <c r="D194">
        <v>405214</v>
      </c>
      <c r="E194">
        <v>430780</v>
      </c>
      <c r="F194" s="98">
        <f>((Query1[[#This Row],[EMPFTE]]-E194)/E194)*100</f>
        <v>-5.9348159153164026</v>
      </c>
    </row>
    <row r="195" spans="1:6" x14ac:dyDescent="0.25">
      <c r="A195" s="14">
        <v>38749</v>
      </c>
      <c r="B195" s="19" t="s">
        <v>12</v>
      </c>
      <c r="C195" s="19">
        <v>2006</v>
      </c>
      <c r="D195">
        <v>402836</v>
      </c>
      <c r="E195">
        <v>427358</v>
      </c>
      <c r="F195" s="98">
        <f>((Query1[[#This Row],[EMPFTE]]-E195)/E195)*100</f>
        <v>-5.7380463218191773</v>
      </c>
    </row>
    <row r="196" spans="1:6" x14ac:dyDescent="0.25">
      <c r="A196" s="14">
        <v>38777</v>
      </c>
      <c r="B196" s="19" t="s">
        <v>13</v>
      </c>
      <c r="C196" s="19">
        <v>2006</v>
      </c>
      <c r="D196">
        <v>404374</v>
      </c>
      <c r="E196">
        <v>427093</v>
      </c>
      <c r="F196" s="98">
        <f>((Query1[[#This Row],[EMPFTE]]-E196)/E196)*100</f>
        <v>-5.3194503304900804</v>
      </c>
    </row>
    <row r="197" spans="1:6" x14ac:dyDescent="0.25">
      <c r="A197" s="14">
        <v>38808</v>
      </c>
      <c r="B197" s="19" t="s">
        <v>14</v>
      </c>
      <c r="C197" s="19">
        <v>2006</v>
      </c>
      <c r="D197">
        <v>403935</v>
      </c>
      <c r="E197">
        <v>423461</v>
      </c>
      <c r="F197" s="98">
        <f>((Query1[[#This Row],[EMPFTE]]-E197)/E197)*100</f>
        <v>-4.611050368274765</v>
      </c>
    </row>
    <row r="198" spans="1:6" x14ac:dyDescent="0.25">
      <c r="A198" s="14">
        <v>38838</v>
      </c>
      <c r="B198" s="19" t="s">
        <v>15</v>
      </c>
      <c r="C198" s="19">
        <v>2006</v>
      </c>
      <c r="D198">
        <v>403667</v>
      </c>
      <c r="E198">
        <v>423723</v>
      </c>
      <c r="F198" s="98">
        <f>((Query1[[#This Row],[EMPFTE]]-E198)/E198)*100</f>
        <v>-4.7332809406145051</v>
      </c>
    </row>
    <row r="199" spans="1:6" x14ac:dyDescent="0.25">
      <c r="A199" s="14">
        <v>38869</v>
      </c>
      <c r="B199" s="19" t="s">
        <v>16</v>
      </c>
      <c r="C199" s="19">
        <v>2006</v>
      </c>
      <c r="D199">
        <v>403250</v>
      </c>
      <c r="E199">
        <v>423304</v>
      </c>
      <c r="F199" s="98">
        <f>((Query1[[#This Row],[EMPFTE]]-E199)/E199)*100</f>
        <v>-4.7374936216052763</v>
      </c>
    </row>
    <row r="200" spans="1:6" x14ac:dyDescent="0.25">
      <c r="A200" s="14">
        <v>38899</v>
      </c>
      <c r="B200" s="19" t="s">
        <v>17</v>
      </c>
      <c r="C200" s="19">
        <v>2006</v>
      </c>
      <c r="D200">
        <v>402991</v>
      </c>
      <c r="E200">
        <v>428091</v>
      </c>
      <c r="F200" s="98">
        <f>((Query1[[#This Row],[EMPFTE]]-E200)/E200)*100</f>
        <v>-5.8632393579869699</v>
      </c>
    </row>
    <row r="201" spans="1:6" x14ac:dyDescent="0.25">
      <c r="A201" s="14">
        <v>38930</v>
      </c>
      <c r="B201" s="19" t="s">
        <v>18</v>
      </c>
      <c r="C201" s="19">
        <v>2006</v>
      </c>
      <c r="D201">
        <v>404118</v>
      </c>
      <c r="E201">
        <v>416921</v>
      </c>
      <c r="F201" s="98">
        <f>((Query1[[#This Row],[EMPFTE]]-E201)/E201)*100</f>
        <v>-3.0708455558726953</v>
      </c>
    </row>
    <row r="202" spans="1:6" x14ac:dyDescent="0.25">
      <c r="A202" s="14">
        <v>38961</v>
      </c>
      <c r="B202" s="19" t="s">
        <v>19</v>
      </c>
      <c r="C202" s="19">
        <v>2006</v>
      </c>
      <c r="D202">
        <v>403476</v>
      </c>
      <c r="E202">
        <v>413686</v>
      </c>
      <c r="F202" s="98">
        <f>((Query1[[#This Row],[EMPFTE]]-E202)/E202)*100</f>
        <v>-2.4680554816938449</v>
      </c>
    </row>
    <row r="203" spans="1:6" x14ac:dyDescent="0.25">
      <c r="A203" s="14">
        <v>38991</v>
      </c>
      <c r="B203" s="19" t="s">
        <v>20</v>
      </c>
      <c r="C203" s="19">
        <v>2006</v>
      </c>
      <c r="D203">
        <v>402907</v>
      </c>
      <c r="E203">
        <v>412810</v>
      </c>
      <c r="F203" s="98">
        <f>((Query1[[#This Row],[EMPFTE]]-E203)/E203)*100</f>
        <v>-2.3989244446597708</v>
      </c>
    </row>
    <row r="204" spans="1:6" x14ac:dyDescent="0.25">
      <c r="A204" s="14">
        <v>39022</v>
      </c>
      <c r="B204" s="19" t="s">
        <v>21</v>
      </c>
      <c r="C204" s="19">
        <v>2006</v>
      </c>
      <c r="D204">
        <v>403726</v>
      </c>
      <c r="E204">
        <v>410727</v>
      </c>
      <c r="F204" s="98">
        <f>((Query1[[#This Row],[EMPFTE]]-E204)/E204)*100</f>
        <v>-1.7045385377635267</v>
      </c>
    </row>
    <row r="205" spans="1:6" x14ac:dyDescent="0.25">
      <c r="A205" s="14">
        <v>39052</v>
      </c>
      <c r="B205" s="19" t="s">
        <v>22</v>
      </c>
      <c r="C205" s="19">
        <v>2006</v>
      </c>
      <c r="D205">
        <v>404249</v>
      </c>
      <c r="E205">
        <v>408850</v>
      </c>
      <c r="F205" s="98">
        <f>((Query1[[#This Row],[EMPFTE]]-E205)/E205)*100</f>
        <v>-1.1253515959398313</v>
      </c>
    </row>
    <row r="206" spans="1:6" x14ac:dyDescent="0.25">
      <c r="A206" s="14">
        <v>39083</v>
      </c>
      <c r="B206" s="19" t="s">
        <v>11</v>
      </c>
      <c r="C206" s="19">
        <v>2007</v>
      </c>
      <c r="D206">
        <v>403730</v>
      </c>
      <c r="E206">
        <v>405214</v>
      </c>
      <c r="F206" s="98">
        <f>((Query1[[#This Row],[EMPFTE]]-E206)/E206)*100</f>
        <v>-0.36622624094922679</v>
      </c>
    </row>
    <row r="207" spans="1:6" x14ac:dyDescent="0.25">
      <c r="A207" s="14">
        <v>39114</v>
      </c>
      <c r="B207" s="19" t="s">
        <v>12</v>
      </c>
      <c r="C207" s="19">
        <v>2007</v>
      </c>
      <c r="D207">
        <v>406207</v>
      </c>
      <c r="E207">
        <v>402836</v>
      </c>
      <c r="F207" s="98">
        <f>((Query1[[#This Row],[EMPFTE]]-E207)/E207)*100</f>
        <v>0.83681696769901392</v>
      </c>
    </row>
    <row r="208" spans="1:6" x14ac:dyDescent="0.25">
      <c r="A208" s="14">
        <v>39142</v>
      </c>
      <c r="B208" s="19" t="s">
        <v>13</v>
      </c>
      <c r="C208" s="19">
        <v>2007</v>
      </c>
      <c r="D208">
        <v>407523</v>
      </c>
      <c r="E208">
        <v>404374</v>
      </c>
      <c r="F208" s="98">
        <f>((Query1[[#This Row],[EMPFTE]]-E208)/E208)*100</f>
        <v>0.77873453782884161</v>
      </c>
    </row>
    <row r="209" spans="1:6" x14ac:dyDescent="0.25">
      <c r="A209" s="14">
        <v>39173</v>
      </c>
      <c r="B209" s="19" t="s">
        <v>14</v>
      </c>
      <c r="C209" s="19">
        <v>2007</v>
      </c>
      <c r="D209">
        <v>409689</v>
      </c>
      <c r="E209">
        <v>403935</v>
      </c>
      <c r="F209" s="98">
        <f>((Query1[[#This Row],[EMPFTE]]-E209)/E209)*100</f>
        <v>1.4244866129451521</v>
      </c>
    </row>
    <row r="210" spans="1:6" x14ac:dyDescent="0.25">
      <c r="A210" s="14">
        <v>39203</v>
      </c>
      <c r="B210" s="19" t="s">
        <v>15</v>
      </c>
      <c r="C210" s="19">
        <v>2007</v>
      </c>
      <c r="D210">
        <v>411922</v>
      </c>
      <c r="E210">
        <v>403667</v>
      </c>
      <c r="F210" s="98">
        <f>((Query1[[#This Row],[EMPFTE]]-E210)/E210)*100</f>
        <v>2.0450024401301072</v>
      </c>
    </row>
    <row r="211" spans="1:6" x14ac:dyDescent="0.25">
      <c r="A211" s="14">
        <v>39234</v>
      </c>
      <c r="B211" s="19" t="s">
        <v>16</v>
      </c>
      <c r="C211" s="19">
        <v>2007</v>
      </c>
      <c r="D211">
        <v>413736</v>
      </c>
      <c r="E211">
        <v>403250</v>
      </c>
      <c r="F211" s="98">
        <f>((Query1[[#This Row],[EMPFTE]]-E211)/E211)*100</f>
        <v>2.6003719776813394</v>
      </c>
    </row>
    <row r="212" spans="1:6" x14ac:dyDescent="0.25">
      <c r="A212" s="14">
        <v>39264</v>
      </c>
      <c r="B212" s="19" t="s">
        <v>17</v>
      </c>
      <c r="C212" s="19">
        <v>2007</v>
      </c>
      <c r="D212">
        <v>414315</v>
      </c>
      <c r="E212">
        <v>402991</v>
      </c>
      <c r="F212" s="98">
        <f>((Query1[[#This Row],[EMPFTE]]-E212)/E212)*100</f>
        <v>2.809988312394073</v>
      </c>
    </row>
    <row r="213" spans="1:6" x14ac:dyDescent="0.25">
      <c r="A213" s="14">
        <v>39295</v>
      </c>
      <c r="B213" s="19" t="s">
        <v>18</v>
      </c>
      <c r="C213" s="19">
        <v>2007</v>
      </c>
      <c r="D213">
        <v>415228</v>
      </c>
      <c r="E213">
        <v>404118</v>
      </c>
      <c r="F213" s="98">
        <f>((Query1[[#This Row],[EMPFTE]]-E213)/E213)*100</f>
        <v>2.74919701671294</v>
      </c>
    </row>
    <row r="214" spans="1:6" x14ac:dyDescent="0.25">
      <c r="A214" s="14">
        <v>39326</v>
      </c>
      <c r="B214" s="19" t="s">
        <v>19</v>
      </c>
      <c r="C214" s="19">
        <v>2007</v>
      </c>
      <c r="D214">
        <v>416084</v>
      </c>
      <c r="E214">
        <v>403476</v>
      </c>
      <c r="F214" s="98">
        <f>((Query1[[#This Row],[EMPFTE]]-E214)/E214)*100</f>
        <v>3.1248450961147629</v>
      </c>
    </row>
    <row r="215" spans="1:6" x14ac:dyDescent="0.25">
      <c r="A215" s="14">
        <v>39356</v>
      </c>
      <c r="B215" s="19" t="s">
        <v>20</v>
      </c>
      <c r="C215" s="19">
        <v>2007</v>
      </c>
      <c r="D215">
        <v>417777</v>
      </c>
      <c r="E215">
        <v>402907</v>
      </c>
      <c r="F215" s="98">
        <f>((Query1[[#This Row],[EMPFTE]]-E215)/E215)*100</f>
        <v>3.6906779976520636</v>
      </c>
    </row>
    <row r="216" spans="1:6" x14ac:dyDescent="0.25">
      <c r="A216" s="14">
        <v>39387</v>
      </c>
      <c r="B216" s="19" t="s">
        <v>21</v>
      </c>
      <c r="C216" s="19">
        <v>2007</v>
      </c>
      <c r="D216">
        <v>419313</v>
      </c>
      <c r="E216">
        <v>403726</v>
      </c>
      <c r="F216" s="98">
        <f>((Query1[[#This Row],[EMPFTE]]-E216)/E216)*100</f>
        <v>3.8607867712260298</v>
      </c>
    </row>
    <row r="217" spans="1:6" x14ac:dyDescent="0.25">
      <c r="A217" s="14">
        <v>39417</v>
      </c>
      <c r="B217" s="19" t="s">
        <v>22</v>
      </c>
      <c r="C217" s="19">
        <v>2007</v>
      </c>
      <c r="D217">
        <v>417278</v>
      </c>
      <c r="E217">
        <v>404249</v>
      </c>
      <c r="F217" s="98">
        <f>((Query1[[#This Row],[EMPFTE]]-E217)/E217)*100</f>
        <v>3.2230135386853154</v>
      </c>
    </row>
    <row r="218" spans="1:6" x14ac:dyDescent="0.25">
      <c r="A218" s="14">
        <v>39448</v>
      </c>
      <c r="B218" s="19" t="s">
        <v>11</v>
      </c>
      <c r="C218" s="19">
        <v>2008</v>
      </c>
      <c r="D218">
        <v>415071</v>
      </c>
      <c r="E218">
        <v>403730</v>
      </c>
      <c r="F218" s="98">
        <f>((Query1[[#This Row],[EMPFTE]]-E218)/E218)*100</f>
        <v>2.8090555569316127</v>
      </c>
    </row>
    <row r="219" spans="1:6" x14ac:dyDescent="0.25">
      <c r="A219" s="14">
        <v>39479</v>
      </c>
      <c r="B219" s="19" t="s">
        <v>12</v>
      </c>
      <c r="C219" s="19">
        <v>2008</v>
      </c>
      <c r="D219">
        <v>415394</v>
      </c>
      <c r="E219">
        <v>406207</v>
      </c>
      <c r="F219" s="98">
        <f>((Query1[[#This Row],[EMPFTE]]-E219)/E219)*100</f>
        <v>2.2616547720743365</v>
      </c>
    </row>
    <row r="220" spans="1:6" x14ac:dyDescent="0.25">
      <c r="A220" s="14">
        <v>39508</v>
      </c>
      <c r="B220" s="19" t="s">
        <v>13</v>
      </c>
      <c r="C220" s="19">
        <v>2008</v>
      </c>
      <c r="D220">
        <v>416914</v>
      </c>
      <c r="E220">
        <v>407523</v>
      </c>
      <c r="F220" s="98">
        <f>((Query1[[#This Row],[EMPFTE]]-E220)/E220)*100</f>
        <v>2.3044098124523034</v>
      </c>
    </row>
    <row r="221" spans="1:6" x14ac:dyDescent="0.25">
      <c r="A221" s="14">
        <v>39539</v>
      </c>
      <c r="B221" s="19" t="s">
        <v>14</v>
      </c>
      <c r="C221" s="19">
        <v>2008</v>
      </c>
      <c r="D221">
        <v>415389</v>
      </c>
      <c r="E221">
        <v>409689</v>
      </c>
      <c r="F221" s="98">
        <f>((Query1[[#This Row],[EMPFTE]]-E221)/E221)*100</f>
        <v>1.3912992538242424</v>
      </c>
    </row>
    <row r="222" spans="1:6" x14ac:dyDescent="0.25">
      <c r="A222" s="14">
        <v>39569</v>
      </c>
      <c r="B222" s="19" t="s">
        <v>15</v>
      </c>
      <c r="C222" s="19">
        <v>2008</v>
      </c>
      <c r="D222">
        <v>415492</v>
      </c>
      <c r="E222">
        <v>411922</v>
      </c>
      <c r="F222" s="98">
        <f>((Query1[[#This Row],[EMPFTE]]-E222)/E222)*100</f>
        <v>0.86666893246779741</v>
      </c>
    </row>
    <row r="223" spans="1:6" x14ac:dyDescent="0.25">
      <c r="A223" s="14">
        <v>39600</v>
      </c>
      <c r="B223" s="19" t="s">
        <v>16</v>
      </c>
      <c r="C223" s="19">
        <v>2008</v>
      </c>
      <c r="D223">
        <v>414155</v>
      </c>
      <c r="E223">
        <v>413736</v>
      </c>
      <c r="F223" s="98">
        <f>((Query1[[#This Row],[EMPFTE]]-E223)/E223)*100</f>
        <v>0.10127230891196319</v>
      </c>
    </row>
    <row r="224" spans="1:6" x14ac:dyDescent="0.25">
      <c r="A224" s="14">
        <v>39630</v>
      </c>
      <c r="B224" s="19" t="s">
        <v>17</v>
      </c>
      <c r="C224" s="19">
        <v>2008</v>
      </c>
      <c r="D224">
        <v>411095</v>
      </c>
      <c r="E224">
        <v>414315</v>
      </c>
      <c r="F224" s="98">
        <f>((Query1[[#This Row],[EMPFTE]]-E224)/E224)*100</f>
        <v>-0.77718644026887751</v>
      </c>
    </row>
    <row r="225" spans="1:6" x14ac:dyDescent="0.25">
      <c r="A225" s="14">
        <v>39661</v>
      </c>
      <c r="B225" s="19" t="s">
        <v>18</v>
      </c>
      <c r="C225" s="19">
        <v>2008</v>
      </c>
      <c r="D225">
        <v>406463</v>
      </c>
      <c r="E225">
        <v>415228</v>
      </c>
      <c r="F225" s="98">
        <f>((Query1[[#This Row],[EMPFTE]]-E225)/E225)*100</f>
        <v>-2.1108884757289972</v>
      </c>
    </row>
    <row r="226" spans="1:6" x14ac:dyDescent="0.25">
      <c r="A226" s="14">
        <v>39692</v>
      </c>
      <c r="B226" s="19" t="s">
        <v>19</v>
      </c>
      <c r="C226" s="19">
        <v>2008</v>
      </c>
      <c r="D226">
        <v>397303</v>
      </c>
      <c r="E226">
        <v>416084</v>
      </c>
      <c r="F226" s="98">
        <f>((Query1[[#This Row],[EMPFTE]]-E226)/E226)*100</f>
        <v>-4.5137520308399264</v>
      </c>
    </row>
    <row r="227" spans="1:6" x14ac:dyDescent="0.25">
      <c r="A227" s="14">
        <v>39722</v>
      </c>
      <c r="B227" s="19" t="s">
        <v>20</v>
      </c>
      <c r="C227" s="19">
        <v>2008</v>
      </c>
      <c r="D227">
        <v>394173</v>
      </c>
      <c r="E227">
        <v>417777</v>
      </c>
      <c r="F227" s="98">
        <f>((Query1[[#This Row],[EMPFTE]]-E227)/E227)*100</f>
        <v>-5.6499041354598267</v>
      </c>
    </row>
    <row r="228" spans="1:6" x14ac:dyDescent="0.25">
      <c r="A228" s="14">
        <v>39753</v>
      </c>
      <c r="B228" s="19" t="s">
        <v>21</v>
      </c>
      <c r="C228" s="19">
        <v>2008</v>
      </c>
      <c r="D228">
        <v>392106</v>
      </c>
      <c r="E228">
        <v>419313</v>
      </c>
      <c r="F228" s="98">
        <f>((Query1[[#This Row],[EMPFTE]]-E228)/E228)*100</f>
        <v>-6.488470426626411</v>
      </c>
    </row>
    <row r="229" spans="1:6" x14ac:dyDescent="0.25">
      <c r="A229" s="14">
        <v>39783</v>
      </c>
      <c r="B229" s="19" t="s">
        <v>22</v>
      </c>
      <c r="C229" s="19">
        <v>2008</v>
      </c>
      <c r="D229">
        <v>391813</v>
      </c>
      <c r="E229">
        <v>417278</v>
      </c>
      <c r="F229" s="98">
        <f>((Query1[[#This Row],[EMPFTE]]-E229)/E229)*100</f>
        <v>-6.1026461974990296</v>
      </c>
    </row>
    <row r="230" spans="1:6" x14ac:dyDescent="0.25">
      <c r="A230" s="14">
        <v>39814</v>
      </c>
      <c r="B230" s="19" t="s">
        <v>11</v>
      </c>
      <c r="C230" s="19">
        <v>2009</v>
      </c>
      <c r="D230">
        <v>390584</v>
      </c>
      <c r="E230">
        <v>415071</v>
      </c>
      <c r="F230" s="98">
        <f>((Query1[[#This Row],[EMPFTE]]-E230)/E230)*100</f>
        <v>-5.8994726203468799</v>
      </c>
    </row>
    <row r="231" spans="1:6" x14ac:dyDescent="0.25">
      <c r="A231" s="14">
        <v>39845</v>
      </c>
      <c r="B231" s="19" t="s">
        <v>12</v>
      </c>
      <c r="C231" s="19">
        <v>2009</v>
      </c>
      <c r="D231">
        <v>391605</v>
      </c>
      <c r="E231">
        <v>415394</v>
      </c>
      <c r="F231" s="98">
        <f>((Query1[[#This Row],[EMPFTE]]-E231)/E231)*100</f>
        <v>-5.7268520970452155</v>
      </c>
    </row>
    <row r="232" spans="1:6" x14ac:dyDescent="0.25">
      <c r="A232" s="14">
        <v>39873</v>
      </c>
      <c r="B232" s="19" t="s">
        <v>13</v>
      </c>
      <c r="C232" s="19">
        <v>2009</v>
      </c>
      <c r="D232">
        <v>392053</v>
      </c>
      <c r="E232">
        <v>416914</v>
      </c>
      <c r="F232" s="98">
        <f>((Query1[[#This Row],[EMPFTE]]-E232)/E232)*100</f>
        <v>-5.9631003036597479</v>
      </c>
    </row>
    <row r="233" spans="1:6" x14ac:dyDescent="0.25">
      <c r="A233" s="14">
        <v>39904</v>
      </c>
      <c r="B233" s="19" t="s">
        <v>14</v>
      </c>
      <c r="C233" s="19">
        <v>2009</v>
      </c>
      <c r="D233">
        <v>392112</v>
      </c>
      <c r="E233">
        <v>415389</v>
      </c>
      <c r="F233" s="98">
        <f>((Query1[[#This Row],[EMPFTE]]-E233)/E233)*100</f>
        <v>-5.6036630724453467</v>
      </c>
    </row>
    <row r="234" spans="1:6" x14ac:dyDescent="0.25">
      <c r="A234" s="14">
        <v>39934</v>
      </c>
      <c r="B234" s="19" t="s">
        <v>15</v>
      </c>
      <c r="C234" s="19">
        <v>2009</v>
      </c>
      <c r="D234">
        <v>387442</v>
      </c>
      <c r="E234">
        <v>415492</v>
      </c>
      <c r="F234" s="98">
        <f>((Query1[[#This Row],[EMPFTE]]-E234)/E234)*100</f>
        <v>-6.7510325108546017</v>
      </c>
    </row>
    <row r="235" spans="1:6" x14ac:dyDescent="0.25">
      <c r="A235" s="14">
        <v>39965</v>
      </c>
      <c r="B235" s="19" t="s">
        <v>16</v>
      </c>
      <c r="C235" s="19">
        <v>2009</v>
      </c>
      <c r="D235">
        <v>387677</v>
      </c>
      <c r="E235">
        <v>414155</v>
      </c>
      <c r="F235" s="98">
        <f>((Query1[[#This Row],[EMPFTE]]-E235)/E235)*100</f>
        <v>-6.3932585626154461</v>
      </c>
    </row>
    <row r="236" spans="1:6" x14ac:dyDescent="0.25">
      <c r="A236" s="14">
        <v>39995</v>
      </c>
      <c r="B236" s="19" t="s">
        <v>17</v>
      </c>
      <c r="C236" s="19">
        <v>2009</v>
      </c>
      <c r="D236">
        <v>386779</v>
      </c>
      <c r="E236">
        <v>411095</v>
      </c>
      <c r="F236" s="98">
        <f>((Query1[[#This Row],[EMPFTE]]-E236)/E236)*100</f>
        <v>-5.914934504190029</v>
      </c>
    </row>
    <row r="237" spans="1:6" x14ac:dyDescent="0.25">
      <c r="A237" s="14">
        <v>40026</v>
      </c>
      <c r="B237" s="19" t="s">
        <v>18</v>
      </c>
      <c r="C237" s="19">
        <v>2009</v>
      </c>
      <c r="D237">
        <v>384310</v>
      </c>
      <c r="E237">
        <v>406463</v>
      </c>
      <c r="F237" s="98">
        <f>((Query1[[#This Row],[EMPFTE]]-E237)/E237)*100</f>
        <v>-5.4501885780501542</v>
      </c>
    </row>
    <row r="238" spans="1:6" x14ac:dyDescent="0.25">
      <c r="A238" s="14">
        <v>40057</v>
      </c>
      <c r="B238" s="19" t="s">
        <v>19</v>
      </c>
      <c r="C238" s="19">
        <v>2009</v>
      </c>
      <c r="D238">
        <v>379932</v>
      </c>
      <c r="E238">
        <v>397303</v>
      </c>
      <c r="F238" s="98">
        <f>((Query1[[#This Row],[EMPFTE]]-E238)/E238)*100</f>
        <v>-4.3722297591510761</v>
      </c>
    </row>
    <row r="239" spans="1:6" x14ac:dyDescent="0.25">
      <c r="A239" s="14">
        <v>40087</v>
      </c>
      <c r="B239" s="19" t="s">
        <v>20</v>
      </c>
      <c r="C239" s="19">
        <v>2009</v>
      </c>
      <c r="D239">
        <v>377975</v>
      </c>
      <c r="E239">
        <v>394173</v>
      </c>
      <c r="F239" s="98">
        <f>((Query1[[#This Row],[EMPFTE]]-E239)/E239)*100</f>
        <v>-4.1093631476534416</v>
      </c>
    </row>
    <row r="240" spans="1:6" x14ac:dyDescent="0.25">
      <c r="A240" s="14">
        <v>40118</v>
      </c>
      <c r="B240" s="19" t="s">
        <v>21</v>
      </c>
      <c r="C240" s="19">
        <v>2009</v>
      </c>
      <c r="D240">
        <v>379368</v>
      </c>
      <c r="E240">
        <v>392106</v>
      </c>
      <c r="F240" s="98">
        <f>((Query1[[#This Row],[EMPFTE]]-E240)/E240)*100</f>
        <v>-3.2486113448914327</v>
      </c>
    </row>
    <row r="241" spans="1:6" x14ac:dyDescent="0.25">
      <c r="A241" s="14">
        <v>40148</v>
      </c>
      <c r="B241" s="19" t="s">
        <v>22</v>
      </c>
      <c r="C241" s="19">
        <v>2009</v>
      </c>
      <c r="D241">
        <v>379698</v>
      </c>
      <c r="E241">
        <v>391813</v>
      </c>
      <c r="F241" s="98">
        <f>((Query1[[#This Row],[EMPFTE]]-E241)/E241)*100</f>
        <v>-3.0920362519875551</v>
      </c>
    </row>
    <row r="242" spans="1:6" x14ac:dyDescent="0.25">
      <c r="A242" s="14">
        <v>40179</v>
      </c>
      <c r="B242" s="19" t="s">
        <v>11</v>
      </c>
      <c r="C242" s="19">
        <v>2010</v>
      </c>
      <c r="D242">
        <v>379322</v>
      </c>
      <c r="E242">
        <v>390584</v>
      </c>
      <c r="F242" s="98">
        <f>((Query1[[#This Row],[EMPFTE]]-E242)/E242)*100</f>
        <v>-2.8833746390021098</v>
      </c>
    </row>
    <row r="243" spans="1:6" x14ac:dyDescent="0.25">
      <c r="A243" s="14">
        <v>40210</v>
      </c>
      <c r="B243" s="19" t="s">
        <v>12</v>
      </c>
      <c r="C243" s="19">
        <v>2010</v>
      </c>
      <c r="D243">
        <v>378555</v>
      </c>
      <c r="E243">
        <v>391605</v>
      </c>
      <c r="F243" s="98">
        <f>((Query1[[#This Row],[EMPFTE]]-E243)/E243)*100</f>
        <v>-3.3324395755927529</v>
      </c>
    </row>
    <row r="244" spans="1:6" x14ac:dyDescent="0.25">
      <c r="A244" s="14">
        <v>40238</v>
      </c>
      <c r="B244" s="19" t="s">
        <v>13</v>
      </c>
      <c r="C244" s="19">
        <v>2010</v>
      </c>
      <c r="D244">
        <v>377807</v>
      </c>
      <c r="E244">
        <v>392053</v>
      </c>
      <c r="F244" s="98">
        <f>((Query1[[#This Row],[EMPFTE]]-E244)/E244)*100</f>
        <v>-3.6336923834277508</v>
      </c>
    </row>
    <row r="245" spans="1:6" x14ac:dyDescent="0.25">
      <c r="A245" s="14">
        <v>40269</v>
      </c>
      <c r="B245" s="19" t="s">
        <v>14</v>
      </c>
      <c r="C245" s="19">
        <v>2010</v>
      </c>
      <c r="D245">
        <v>376663</v>
      </c>
      <c r="E245">
        <v>392112</v>
      </c>
      <c r="F245" s="98">
        <f>((Query1[[#This Row],[EMPFTE]]-E245)/E245)*100</f>
        <v>-3.9399457297914879</v>
      </c>
    </row>
    <row r="246" spans="1:6" x14ac:dyDescent="0.25">
      <c r="A246" s="14">
        <v>40299</v>
      </c>
      <c r="B246" s="19" t="s">
        <v>15</v>
      </c>
      <c r="C246" s="19">
        <v>2010</v>
      </c>
      <c r="D246">
        <v>377515</v>
      </c>
      <c r="E246">
        <v>387442</v>
      </c>
      <c r="F246" s="98">
        <f>((Query1[[#This Row],[EMPFTE]]-E246)/E246)*100</f>
        <v>-2.5621899535930539</v>
      </c>
    </row>
    <row r="247" spans="1:6" x14ac:dyDescent="0.25">
      <c r="A247" s="14">
        <v>40330</v>
      </c>
      <c r="B247" s="19" t="s">
        <v>16</v>
      </c>
      <c r="C247" s="19">
        <v>2010</v>
      </c>
      <c r="D247">
        <v>378859</v>
      </c>
      <c r="E247">
        <v>387677</v>
      </c>
      <c r="F247" s="98">
        <f>((Query1[[#This Row],[EMPFTE]]-E247)/E247)*100</f>
        <v>-2.2745739365502726</v>
      </c>
    </row>
    <row r="248" spans="1:6" x14ac:dyDescent="0.25">
      <c r="A248" s="14">
        <v>40360</v>
      </c>
      <c r="B248" s="19" t="s">
        <v>17</v>
      </c>
      <c r="C248" s="19">
        <v>2010</v>
      </c>
      <c r="D248">
        <v>378068</v>
      </c>
      <c r="E248">
        <v>386779</v>
      </c>
      <c r="F248" s="98">
        <f>((Query1[[#This Row],[EMPFTE]]-E248)/E248)*100</f>
        <v>-2.2521905274071239</v>
      </c>
    </row>
    <row r="249" spans="1:6" x14ac:dyDescent="0.25">
      <c r="A249" s="14">
        <v>40391</v>
      </c>
      <c r="B249" s="19" t="s">
        <v>18</v>
      </c>
      <c r="C249" s="19">
        <v>2010</v>
      </c>
      <c r="D249">
        <v>378425</v>
      </c>
      <c r="E249">
        <v>384310</v>
      </c>
      <c r="F249" s="98">
        <f>((Query1[[#This Row],[EMPFTE]]-E249)/E249)*100</f>
        <v>-1.5313158647966485</v>
      </c>
    </row>
    <row r="250" spans="1:6" x14ac:dyDescent="0.25">
      <c r="A250" s="14">
        <v>40422</v>
      </c>
      <c r="B250" s="19" t="s">
        <v>19</v>
      </c>
      <c r="C250" s="19">
        <v>2010</v>
      </c>
      <c r="D250">
        <v>378263</v>
      </c>
      <c r="E250">
        <v>379932</v>
      </c>
      <c r="F250" s="98">
        <f>((Query1[[#This Row],[EMPFTE]]-E250)/E250)*100</f>
        <v>-0.43928913595064378</v>
      </c>
    </row>
    <row r="251" spans="1:6" x14ac:dyDescent="0.25">
      <c r="A251" s="14">
        <v>40452</v>
      </c>
      <c r="B251" s="19" t="s">
        <v>20</v>
      </c>
      <c r="C251" s="19">
        <v>2010</v>
      </c>
      <c r="D251">
        <v>379154</v>
      </c>
      <c r="E251">
        <v>377975</v>
      </c>
      <c r="F251" s="98">
        <f>((Query1[[#This Row],[EMPFTE]]-E251)/E251)*100</f>
        <v>0.3119253918909981</v>
      </c>
    </row>
    <row r="252" spans="1:6" x14ac:dyDescent="0.25">
      <c r="A252" s="14">
        <v>40483</v>
      </c>
      <c r="B252" s="19" t="s">
        <v>21</v>
      </c>
      <c r="C252" s="19">
        <v>2010</v>
      </c>
      <c r="D252">
        <v>380171</v>
      </c>
      <c r="E252">
        <v>379368</v>
      </c>
      <c r="F252" s="98">
        <f>((Query1[[#This Row],[EMPFTE]]-E252)/E252)*100</f>
        <v>0.21166782649037347</v>
      </c>
    </row>
    <row r="253" spans="1:6" x14ac:dyDescent="0.25">
      <c r="A253" s="14">
        <v>40513</v>
      </c>
      <c r="B253" s="19" t="s">
        <v>22</v>
      </c>
      <c r="C253" s="19">
        <v>2010</v>
      </c>
      <c r="D253">
        <v>380409</v>
      </c>
      <c r="E253">
        <v>379698</v>
      </c>
      <c r="F253" s="98">
        <f>((Query1[[#This Row],[EMPFTE]]-E253)/E253)*100</f>
        <v>0.1872540808748005</v>
      </c>
    </row>
    <row r="254" spans="1:6" x14ac:dyDescent="0.25">
      <c r="A254" s="14">
        <v>40544</v>
      </c>
      <c r="B254" s="19" t="s">
        <v>11</v>
      </c>
      <c r="C254" s="19">
        <v>2011</v>
      </c>
      <c r="D254">
        <v>381189</v>
      </c>
      <c r="E254">
        <v>379322</v>
      </c>
      <c r="F254" s="98">
        <f>((Query1[[#This Row],[EMPFTE]]-E254)/E254)*100</f>
        <v>0.49219396713082819</v>
      </c>
    </row>
    <row r="255" spans="1:6" x14ac:dyDescent="0.25">
      <c r="A255" s="14">
        <v>40575</v>
      </c>
      <c r="B255" s="19" t="s">
        <v>12</v>
      </c>
      <c r="C255" s="19">
        <v>2011</v>
      </c>
      <c r="D255">
        <v>382109</v>
      </c>
      <c r="E255">
        <v>378555</v>
      </c>
      <c r="F255" s="98">
        <f>((Query1[[#This Row],[EMPFTE]]-E255)/E255)*100</f>
        <v>0.93883319464806958</v>
      </c>
    </row>
    <row r="256" spans="1:6" x14ac:dyDescent="0.25">
      <c r="A256" s="14">
        <v>40603</v>
      </c>
      <c r="B256" s="19" t="s">
        <v>13</v>
      </c>
      <c r="C256" s="19">
        <v>2011</v>
      </c>
      <c r="D256">
        <v>383311</v>
      </c>
      <c r="E256">
        <v>377807</v>
      </c>
      <c r="F256" s="98">
        <f>((Query1[[#This Row],[EMPFTE]]-E256)/E256)*100</f>
        <v>1.4568284865023677</v>
      </c>
    </row>
    <row r="257" spans="1:6" x14ac:dyDescent="0.25">
      <c r="A257" s="14">
        <v>40634</v>
      </c>
      <c r="B257" s="19" t="s">
        <v>14</v>
      </c>
      <c r="C257" s="19">
        <v>2011</v>
      </c>
      <c r="D257">
        <v>384008</v>
      </c>
      <c r="E257">
        <v>376663</v>
      </c>
      <c r="F257" s="98">
        <f>((Query1[[#This Row],[EMPFTE]]-E257)/E257)*100</f>
        <v>1.9500189824856702</v>
      </c>
    </row>
    <row r="258" spans="1:6" x14ac:dyDescent="0.25">
      <c r="A258" s="14">
        <v>40664</v>
      </c>
      <c r="B258" s="19" t="s">
        <v>15</v>
      </c>
      <c r="C258" s="19">
        <v>2011</v>
      </c>
      <c r="D258">
        <v>385302</v>
      </c>
      <c r="E258">
        <v>377515</v>
      </c>
      <c r="F258" s="98">
        <f>((Query1[[#This Row],[EMPFTE]]-E258)/E258)*100</f>
        <v>2.0626994953842894</v>
      </c>
    </row>
    <row r="259" spans="1:6" x14ac:dyDescent="0.25">
      <c r="A259" s="14">
        <v>40695</v>
      </c>
      <c r="B259" s="19" t="s">
        <v>16</v>
      </c>
      <c r="C259" s="19">
        <v>2011</v>
      </c>
      <c r="D259">
        <v>387113</v>
      </c>
      <c r="E259">
        <v>378859</v>
      </c>
      <c r="F259" s="98">
        <f>((Query1[[#This Row],[EMPFTE]]-E259)/E259)*100</f>
        <v>2.1786469372510617</v>
      </c>
    </row>
    <row r="260" spans="1:6" x14ac:dyDescent="0.25">
      <c r="A260" s="14">
        <v>40725</v>
      </c>
      <c r="B260" s="19" t="s">
        <v>17</v>
      </c>
      <c r="C260" s="19">
        <v>2011</v>
      </c>
      <c r="D260">
        <v>387495</v>
      </c>
      <c r="E260">
        <v>378068</v>
      </c>
      <c r="F260" s="98">
        <f>((Query1[[#This Row],[EMPFTE]]-E260)/E260)*100</f>
        <v>2.493466783753187</v>
      </c>
    </row>
    <row r="261" spans="1:6" x14ac:dyDescent="0.25">
      <c r="A261" s="14">
        <v>40756</v>
      </c>
      <c r="B261" s="19" t="s">
        <v>18</v>
      </c>
      <c r="C261" s="19">
        <v>2011</v>
      </c>
      <c r="D261">
        <v>387028</v>
      </c>
      <c r="E261">
        <v>378425</v>
      </c>
      <c r="F261" s="98">
        <f>((Query1[[#This Row],[EMPFTE]]-E261)/E261)*100</f>
        <v>2.2733698883530424</v>
      </c>
    </row>
    <row r="262" spans="1:6" x14ac:dyDescent="0.25">
      <c r="A262" s="14">
        <v>40787</v>
      </c>
      <c r="B262" s="19" t="s">
        <v>19</v>
      </c>
      <c r="C262" s="19">
        <v>2011</v>
      </c>
      <c r="D262">
        <v>385788</v>
      </c>
      <c r="E262">
        <v>378263</v>
      </c>
      <c r="F262" s="98">
        <f>((Query1[[#This Row],[EMPFTE]]-E262)/E262)*100</f>
        <v>1.9893566116696584</v>
      </c>
    </row>
    <row r="263" spans="1:6" x14ac:dyDescent="0.25">
      <c r="A263" s="14">
        <v>40817</v>
      </c>
      <c r="B263" s="19" t="s">
        <v>20</v>
      </c>
      <c r="C263" s="19">
        <v>2011</v>
      </c>
      <c r="D263">
        <v>386595</v>
      </c>
      <c r="E263">
        <v>379154</v>
      </c>
      <c r="F263" s="98">
        <f>((Query1[[#This Row],[EMPFTE]]-E263)/E263)*100</f>
        <v>1.962527099806411</v>
      </c>
    </row>
    <row r="264" spans="1:6" x14ac:dyDescent="0.25">
      <c r="A264" s="14">
        <v>40848</v>
      </c>
      <c r="B264" s="19" t="s">
        <v>21</v>
      </c>
      <c r="C264" s="19">
        <v>2011</v>
      </c>
      <c r="D264">
        <v>386555</v>
      </c>
      <c r="E264">
        <v>380171</v>
      </c>
      <c r="F264" s="98">
        <f>((Query1[[#This Row],[EMPFTE]]-E264)/E264)*100</f>
        <v>1.679244340046979</v>
      </c>
    </row>
    <row r="265" spans="1:6" x14ac:dyDescent="0.25">
      <c r="A265" s="14">
        <v>40878</v>
      </c>
      <c r="B265" s="19" t="s">
        <v>22</v>
      </c>
      <c r="C265" s="19">
        <v>2011</v>
      </c>
      <c r="D265">
        <v>386939</v>
      </c>
      <c r="E265">
        <v>380409</v>
      </c>
      <c r="F265" s="98">
        <f>((Query1[[#This Row],[EMPFTE]]-E265)/E265)*100</f>
        <v>1.7165734774939605</v>
      </c>
    </row>
    <row r="266" spans="1:6" x14ac:dyDescent="0.25">
      <c r="A266" s="14">
        <v>40909</v>
      </c>
      <c r="B266" s="19" t="s">
        <v>11</v>
      </c>
      <c r="C266" s="19">
        <v>2012</v>
      </c>
      <c r="D266">
        <v>386359</v>
      </c>
      <c r="E266">
        <v>381189</v>
      </c>
      <c r="F266" s="98">
        <f>((Query1[[#This Row],[EMPFTE]]-E266)/E266)*100</f>
        <v>1.3562825789831292</v>
      </c>
    </row>
    <row r="267" spans="1:6" x14ac:dyDescent="0.25">
      <c r="A267" s="14">
        <v>40940</v>
      </c>
      <c r="B267" s="19" t="s">
        <v>12</v>
      </c>
      <c r="C267" s="19">
        <v>2012</v>
      </c>
      <c r="D267">
        <v>387236</v>
      </c>
      <c r="E267">
        <v>382109</v>
      </c>
      <c r="F267" s="98">
        <f>((Query1[[#This Row],[EMPFTE]]-E267)/E267)*100</f>
        <v>1.3417637375722635</v>
      </c>
    </row>
    <row r="268" spans="1:6" x14ac:dyDescent="0.25">
      <c r="A268" s="14">
        <v>40969</v>
      </c>
      <c r="B268" s="19" t="s">
        <v>13</v>
      </c>
      <c r="C268" s="19">
        <v>2012</v>
      </c>
      <c r="D268">
        <v>388113</v>
      </c>
      <c r="E268">
        <v>383311</v>
      </c>
      <c r="F268" s="98">
        <f>((Query1[[#This Row],[EMPFTE]]-E268)/E268)*100</f>
        <v>1.2527686395642179</v>
      </c>
    </row>
    <row r="269" spans="1:6" x14ac:dyDescent="0.25">
      <c r="A269" s="14">
        <v>41000</v>
      </c>
      <c r="B269" s="19" t="s">
        <v>14</v>
      </c>
      <c r="C269" s="19">
        <v>2012</v>
      </c>
      <c r="D269">
        <v>387646</v>
      </c>
      <c r="E269">
        <v>384008</v>
      </c>
      <c r="F269" s="98">
        <f>((Query1[[#This Row],[EMPFTE]]-E269)/E269)*100</f>
        <v>0.94737609633132636</v>
      </c>
    </row>
    <row r="270" spans="1:6" x14ac:dyDescent="0.25">
      <c r="A270" s="14">
        <v>41030</v>
      </c>
      <c r="B270" s="19" t="s">
        <v>15</v>
      </c>
      <c r="C270" s="19">
        <v>2012</v>
      </c>
      <c r="D270">
        <v>388462</v>
      </c>
      <c r="E270">
        <v>385302</v>
      </c>
      <c r="F270" s="98">
        <f>((Query1[[#This Row],[EMPFTE]]-E270)/E270)*100</f>
        <v>0.82013589340309678</v>
      </c>
    </row>
    <row r="271" spans="1:6" x14ac:dyDescent="0.25">
      <c r="A271" s="14">
        <v>41061</v>
      </c>
      <c r="B271" s="19" t="s">
        <v>16</v>
      </c>
      <c r="C271" s="19">
        <v>2012</v>
      </c>
      <c r="D271">
        <v>388291</v>
      </c>
      <c r="E271">
        <v>387113</v>
      </c>
      <c r="F271" s="98">
        <f>((Query1[[#This Row],[EMPFTE]]-E271)/E271)*100</f>
        <v>0.304303911261053</v>
      </c>
    </row>
    <row r="272" spans="1:6" x14ac:dyDescent="0.25">
      <c r="A272" s="14">
        <v>41091</v>
      </c>
      <c r="B272" s="19" t="s">
        <v>17</v>
      </c>
      <c r="C272" s="19">
        <v>2012</v>
      </c>
      <c r="D272">
        <v>388601</v>
      </c>
      <c r="E272">
        <v>387495</v>
      </c>
      <c r="F272" s="98">
        <f>((Query1[[#This Row],[EMPFTE]]-E272)/E272)*100</f>
        <v>0.2854230377166157</v>
      </c>
    </row>
    <row r="273" spans="1:6" x14ac:dyDescent="0.25">
      <c r="A273" s="14">
        <v>41122</v>
      </c>
      <c r="B273" s="19" t="s">
        <v>18</v>
      </c>
      <c r="C273" s="19">
        <v>2012</v>
      </c>
      <c r="D273">
        <v>386871</v>
      </c>
      <c r="E273">
        <v>387028</v>
      </c>
      <c r="F273" s="98">
        <f>((Query1[[#This Row],[EMPFTE]]-E273)/E273)*100</f>
        <v>-4.0565540477691536E-2</v>
      </c>
    </row>
    <row r="274" spans="1:6" x14ac:dyDescent="0.25">
      <c r="A274" s="14">
        <v>41153</v>
      </c>
      <c r="B274" s="19" t="s">
        <v>19</v>
      </c>
      <c r="C274" s="19">
        <v>2012</v>
      </c>
      <c r="D274">
        <v>383735</v>
      </c>
      <c r="E274">
        <v>385788</v>
      </c>
      <c r="F274" s="98">
        <f>((Query1[[#This Row],[EMPFTE]]-E274)/E274)*100</f>
        <v>-0.53215755803705656</v>
      </c>
    </row>
    <row r="275" spans="1:6" x14ac:dyDescent="0.25">
      <c r="A275" s="14">
        <v>41183</v>
      </c>
      <c r="B275" s="19" t="s">
        <v>20</v>
      </c>
      <c r="C275" s="19">
        <v>2012</v>
      </c>
      <c r="D275">
        <v>382291</v>
      </c>
      <c r="E275">
        <v>386595</v>
      </c>
      <c r="F275" s="98">
        <f>((Query1[[#This Row],[EMPFTE]]-E275)/E275)*100</f>
        <v>-1.1133097944877715</v>
      </c>
    </row>
    <row r="276" spans="1:6" x14ac:dyDescent="0.25">
      <c r="A276" s="14">
        <v>41214</v>
      </c>
      <c r="B276" s="19" t="s">
        <v>21</v>
      </c>
      <c r="C276" s="19">
        <v>2012</v>
      </c>
      <c r="D276">
        <v>381080</v>
      </c>
      <c r="E276">
        <v>386555</v>
      </c>
      <c r="F276" s="98">
        <f>((Query1[[#This Row],[EMPFTE]]-E276)/E276)*100</f>
        <v>-1.4163573100852402</v>
      </c>
    </row>
    <row r="277" spans="1:6" x14ac:dyDescent="0.25">
      <c r="A277" s="14">
        <v>41244</v>
      </c>
      <c r="B277" s="19" t="s">
        <v>22</v>
      </c>
      <c r="C277" s="19">
        <v>2012</v>
      </c>
      <c r="D277">
        <v>379716</v>
      </c>
      <c r="E277">
        <v>386939</v>
      </c>
      <c r="F277" s="98">
        <f>((Query1[[#This Row],[EMPFTE]]-E277)/E277)*100</f>
        <v>-1.8667025034953828</v>
      </c>
    </row>
    <row r="278" spans="1:6" x14ac:dyDescent="0.25">
      <c r="A278" s="14">
        <v>41275</v>
      </c>
      <c r="B278" s="19" t="s">
        <v>11</v>
      </c>
      <c r="C278" s="19">
        <v>2013</v>
      </c>
      <c r="D278">
        <v>380042</v>
      </c>
      <c r="E278">
        <v>386359</v>
      </c>
      <c r="F278" s="98">
        <f>((Query1[[#This Row],[EMPFTE]]-E278)/E278)*100</f>
        <v>-1.6350078553883824</v>
      </c>
    </row>
    <row r="279" spans="1:6" x14ac:dyDescent="0.25">
      <c r="A279" s="14">
        <v>41306</v>
      </c>
      <c r="B279" s="19" t="s">
        <v>12</v>
      </c>
      <c r="C279" s="19">
        <v>2013</v>
      </c>
      <c r="D279">
        <v>380414</v>
      </c>
      <c r="E279">
        <v>387236</v>
      </c>
      <c r="F279" s="98">
        <f>((Query1[[#This Row],[EMPFTE]]-E279)/E279)*100</f>
        <v>-1.7617163693458253</v>
      </c>
    </row>
    <row r="280" spans="1:6" x14ac:dyDescent="0.25">
      <c r="A280" s="14">
        <v>41334</v>
      </c>
      <c r="B280" s="19" t="s">
        <v>13</v>
      </c>
      <c r="C280" s="19">
        <v>2013</v>
      </c>
      <c r="D280">
        <v>380540</v>
      </c>
      <c r="E280">
        <v>388113</v>
      </c>
      <c r="F280" s="98">
        <f>((Query1[[#This Row],[EMPFTE]]-E280)/E280)*100</f>
        <v>-1.9512358514144075</v>
      </c>
    </row>
    <row r="281" spans="1:6" x14ac:dyDescent="0.25">
      <c r="A281" s="14">
        <v>41365</v>
      </c>
      <c r="B281" s="19" t="s">
        <v>14</v>
      </c>
      <c r="C281" s="19">
        <v>2013</v>
      </c>
      <c r="D281">
        <v>380487</v>
      </c>
      <c r="E281">
        <v>387646</v>
      </c>
      <c r="F281" s="98">
        <f>((Query1[[#This Row],[EMPFTE]]-E281)/E281)*100</f>
        <v>-1.8467880488899666</v>
      </c>
    </row>
    <row r="282" spans="1:6" x14ac:dyDescent="0.25">
      <c r="A282" s="14">
        <v>41395</v>
      </c>
      <c r="B282" s="19" t="s">
        <v>15</v>
      </c>
      <c r="C282" s="19">
        <v>2013</v>
      </c>
      <c r="D282">
        <v>381372</v>
      </c>
      <c r="E282">
        <v>388462</v>
      </c>
      <c r="F282" s="98">
        <f>((Query1[[#This Row],[EMPFTE]]-E282)/E282)*100</f>
        <v>-1.8251463463607767</v>
      </c>
    </row>
    <row r="283" spans="1:6" x14ac:dyDescent="0.25">
      <c r="A283" s="14">
        <v>41426</v>
      </c>
      <c r="B283" s="19" t="s">
        <v>16</v>
      </c>
      <c r="C283" s="19">
        <v>2013</v>
      </c>
      <c r="D283">
        <v>381672</v>
      </c>
      <c r="E283">
        <v>388291</v>
      </c>
      <c r="F283" s="98">
        <f>((Query1[[#This Row],[EMPFTE]]-E283)/E283)*100</f>
        <v>-1.704649348040516</v>
      </c>
    </row>
    <row r="284" spans="1:6" x14ac:dyDescent="0.25">
      <c r="A284" s="14">
        <v>41456</v>
      </c>
      <c r="B284" s="19" t="s">
        <v>17</v>
      </c>
      <c r="C284" s="19">
        <v>2013</v>
      </c>
      <c r="D284">
        <v>381299</v>
      </c>
      <c r="E284">
        <v>388601</v>
      </c>
      <c r="F284" s="98">
        <f>((Query1[[#This Row],[EMPFTE]]-E284)/E284)*100</f>
        <v>-1.8790481753778299</v>
      </c>
    </row>
    <row r="285" spans="1:6" x14ac:dyDescent="0.25">
      <c r="A285" s="14">
        <v>41487</v>
      </c>
      <c r="B285" s="19" t="s">
        <v>18</v>
      </c>
      <c r="C285" s="19">
        <v>2013</v>
      </c>
      <c r="D285">
        <v>380486</v>
      </c>
      <c r="E285">
        <v>386871</v>
      </c>
      <c r="F285" s="98">
        <f>((Query1[[#This Row],[EMPFTE]]-E285)/E285)*100</f>
        <v>-1.650420941347374</v>
      </c>
    </row>
    <row r="286" spans="1:6" x14ac:dyDescent="0.25">
      <c r="A286" s="14">
        <v>41518</v>
      </c>
      <c r="B286" s="19" t="s">
        <v>19</v>
      </c>
      <c r="C286" s="19">
        <v>2013</v>
      </c>
      <c r="D286">
        <v>380165</v>
      </c>
      <c r="E286">
        <v>383735</v>
      </c>
      <c r="F286" s="98">
        <f>((Query1[[#This Row],[EMPFTE]]-E286)/E286)*100</f>
        <v>-0.9303295242810794</v>
      </c>
    </row>
    <row r="287" spans="1:6" x14ac:dyDescent="0.25">
      <c r="A287" s="14">
        <v>41548</v>
      </c>
      <c r="B287" s="19" t="s">
        <v>20</v>
      </c>
      <c r="C287" s="19">
        <v>2013</v>
      </c>
      <c r="D287">
        <v>381178</v>
      </c>
      <c r="E287">
        <v>382291</v>
      </c>
      <c r="F287" s="98">
        <f>((Query1[[#This Row],[EMPFTE]]-E287)/E287)*100</f>
        <v>-0.29113947228681814</v>
      </c>
    </row>
    <row r="288" spans="1:6" x14ac:dyDescent="0.25">
      <c r="A288" s="14">
        <v>41579</v>
      </c>
      <c r="B288" s="19" t="s">
        <v>21</v>
      </c>
      <c r="C288" s="19">
        <v>2013</v>
      </c>
      <c r="D288">
        <v>381224</v>
      </c>
      <c r="E288">
        <v>381080</v>
      </c>
      <c r="F288" s="98">
        <f>((Query1[[#This Row],[EMPFTE]]-E288)/E288)*100</f>
        <v>3.778734124068437E-2</v>
      </c>
    </row>
    <row r="289" spans="1:6" x14ac:dyDescent="0.25">
      <c r="A289" s="14">
        <v>41609</v>
      </c>
      <c r="B289" s="19" t="s">
        <v>22</v>
      </c>
      <c r="C289" s="19">
        <v>2013</v>
      </c>
      <c r="D289">
        <v>380809</v>
      </c>
      <c r="E289">
        <v>379716</v>
      </c>
      <c r="F289" s="98">
        <f>((Query1[[#This Row],[EMPFTE]]-E289)/E289)*100</f>
        <v>0.28784670648589999</v>
      </c>
    </row>
    <row r="290" spans="1:6" x14ac:dyDescent="0.25">
      <c r="A290" s="14">
        <v>41640</v>
      </c>
      <c r="B290" s="19" t="s">
        <v>11</v>
      </c>
      <c r="C290" s="19">
        <v>2014</v>
      </c>
      <c r="D290">
        <v>381819</v>
      </c>
      <c r="E290">
        <v>380042</v>
      </c>
      <c r="F290" s="98">
        <f>((Query1[[#This Row],[EMPFTE]]-E290)/E290)*100</f>
        <v>0.46757989906378766</v>
      </c>
    </row>
    <row r="291" spans="1:6" x14ac:dyDescent="0.25">
      <c r="A291" s="14">
        <v>41671</v>
      </c>
      <c r="B291" s="19" t="s">
        <v>12</v>
      </c>
      <c r="C291" s="19">
        <v>2014</v>
      </c>
      <c r="D291">
        <v>381985</v>
      </c>
      <c r="E291">
        <v>380414</v>
      </c>
      <c r="F291" s="98">
        <f>((Query1[[#This Row],[EMPFTE]]-E291)/E291)*100</f>
        <v>0.41297113145152387</v>
      </c>
    </row>
    <row r="292" spans="1:6" x14ac:dyDescent="0.25">
      <c r="A292" s="14">
        <v>41699</v>
      </c>
      <c r="B292" s="19" t="s">
        <v>13</v>
      </c>
      <c r="C292" s="19">
        <v>2014</v>
      </c>
      <c r="D292">
        <v>383575</v>
      </c>
      <c r="E292">
        <v>380540</v>
      </c>
      <c r="F292" s="98">
        <f>((Query1[[#This Row],[EMPFTE]]-E292)/E292)*100</f>
        <v>0.79755084879381921</v>
      </c>
    </row>
    <row r="293" spans="1:6" x14ac:dyDescent="0.25">
      <c r="A293" s="14">
        <v>41730</v>
      </c>
      <c r="B293" s="19" t="s">
        <v>14</v>
      </c>
      <c r="C293" s="19">
        <v>2014</v>
      </c>
      <c r="D293">
        <v>384265</v>
      </c>
      <c r="E293">
        <v>380487</v>
      </c>
      <c r="F293" s="98">
        <f>((Query1[[#This Row],[EMPFTE]]-E293)/E293)*100</f>
        <v>0.99293799788166215</v>
      </c>
    </row>
    <row r="294" spans="1:6" x14ac:dyDescent="0.25">
      <c r="A294" s="14">
        <v>41760</v>
      </c>
      <c r="B294" s="19" t="s">
        <v>15</v>
      </c>
      <c r="C294" s="19">
        <v>2014</v>
      </c>
      <c r="D294">
        <v>385619</v>
      </c>
      <c r="E294">
        <v>381372</v>
      </c>
      <c r="F294" s="98">
        <f>((Query1[[#This Row],[EMPFTE]]-E294)/E294)*100</f>
        <v>1.1136108576403092</v>
      </c>
    </row>
    <row r="295" spans="1:6" x14ac:dyDescent="0.25">
      <c r="A295" s="14">
        <v>41791</v>
      </c>
      <c r="B295" s="19" t="s">
        <v>16</v>
      </c>
      <c r="C295" s="19">
        <v>2014</v>
      </c>
      <c r="D295">
        <v>385243</v>
      </c>
      <c r="E295">
        <v>381672</v>
      </c>
      <c r="F295" s="98">
        <f>((Query1[[#This Row],[EMPFTE]]-E295)/E295)*100</f>
        <v>0.93562011360539943</v>
      </c>
    </row>
    <row r="296" spans="1:6" x14ac:dyDescent="0.25">
      <c r="A296" s="14">
        <v>41821</v>
      </c>
      <c r="B296" s="19" t="s">
        <v>17</v>
      </c>
      <c r="C296" s="19">
        <v>2014</v>
      </c>
      <c r="D296">
        <v>386243</v>
      </c>
      <c r="E296">
        <v>381299</v>
      </c>
      <c r="F296" s="98">
        <f>((Query1[[#This Row],[EMPFTE]]-E296)/E296)*100</f>
        <v>1.2966202376612579</v>
      </c>
    </row>
    <row r="297" spans="1:6" x14ac:dyDescent="0.25">
      <c r="A297" s="14">
        <v>41852</v>
      </c>
      <c r="B297" s="19" t="s">
        <v>18</v>
      </c>
      <c r="C297" s="19">
        <v>2014</v>
      </c>
      <c r="D297">
        <v>384478</v>
      </c>
      <c r="E297">
        <v>380486</v>
      </c>
      <c r="F297" s="98">
        <f>((Query1[[#This Row],[EMPFTE]]-E297)/E297)*100</f>
        <v>1.04918446408015</v>
      </c>
    </row>
    <row r="298" spans="1:6" x14ac:dyDescent="0.25">
      <c r="A298" s="14">
        <v>41883</v>
      </c>
      <c r="B298" s="19" t="s">
        <v>19</v>
      </c>
      <c r="C298" s="19">
        <v>2014</v>
      </c>
      <c r="D298">
        <v>384501</v>
      </c>
      <c r="E298">
        <v>380165</v>
      </c>
      <c r="F298" s="98">
        <f>((Query1[[#This Row],[EMPFTE]]-E298)/E298)*100</f>
        <v>1.1405573895545356</v>
      </c>
    </row>
    <row r="299" spans="1:6" x14ac:dyDescent="0.25">
      <c r="A299" s="14">
        <v>41913</v>
      </c>
      <c r="B299" s="19" t="s">
        <v>20</v>
      </c>
      <c r="C299" s="19">
        <v>2014</v>
      </c>
      <c r="D299">
        <v>384700</v>
      </c>
      <c r="E299">
        <v>381178</v>
      </c>
      <c r="F299" s="98">
        <f>((Query1[[#This Row],[EMPFTE]]-E299)/E299)*100</f>
        <v>0.92397777416325189</v>
      </c>
    </row>
    <row r="300" spans="1:6" x14ac:dyDescent="0.25">
      <c r="A300" s="14">
        <v>41944</v>
      </c>
      <c r="B300" s="19" t="s">
        <v>21</v>
      </c>
      <c r="C300" s="19">
        <v>2014</v>
      </c>
      <c r="D300">
        <v>386912</v>
      </c>
      <c r="E300">
        <v>381224</v>
      </c>
      <c r="F300" s="98">
        <f>((Query1[[#This Row],[EMPFTE]]-E300)/E300)*100</f>
        <v>1.4920361782049398</v>
      </c>
    </row>
    <row r="301" spans="1:6" x14ac:dyDescent="0.25">
      <c r="A301" s="14">
        <v>41974</v>
      </c>
      <c r="B301" s="19" t="s">
        <v>22</v>
      </c>
      <c r="C301" s="19">
        <v>2014</v>
      </c>
      <c r="D301">
        <v>386222</v>
      </c>
      <c r="E301">
        <v>380809</v>
      </c>
      <c r="F301" s="98">
        <f>((Query1[[#This Row],[EMPFTE]]-E301)/E301)*100</f>
        <v>1.421447497301797</v>
      </c>
    </row>
    <row r="302" spans="1:6" x14ac:dyDescent="0.25">
      <c r="A302" s="14">
        <v>42005</v>
      </c>
      <c r="B302" s="19" t="s">
        <v>11</v>
      </c>
      <c r="C302" s="19">
        <v>2015</v>
      </c>
      <c r="D302">
        <v>386528</v>
      </c>
      <c r="E302">
        <v>381819</v>
      </c>
      <c r="F302" s="98">
        <f>((Query1[[#This Row],[EMPFTE]]-E302)/E302)*100</f>
        <v>1.2333068810090644</v>
      </c>
    </row>
    <row r="303" spans="1:6" x14ac:dyDescent="0.25">
      <c r="A303" s="14">
        <v>42036</v>
      </c>
      <c r="B303" s="19" t="s">
        <v>12</v>
      </c>
      <c r="C303" s="19">
        <v>2015</v>
      </c>
      <c r="D303">
        <v>388976</v>
      </c>
      <c r="E303">
        <v>381985</v>
      </c>
      <c r="F303" s="98">
        <f>((Query1[[#This Row],[EMPFTE]]-E303)/E303)*100</f>
        <v>1.8301765776143044</v>
      </c>
    </row>
    <row r="304" spans="1:6" x14ac:dyDescent="0.25">
      <c r="A304" s="14">
        <v>42064</v>
      </c>
      <c r="B304" s="19" t="s">
        <v>13</v>
      </c>
      <c r="C304" s="19">
        <v>2015</v>
      </c>
      <c r="D304">
        <v>390817</v>
      </c>
      <c r="E304">
        <v>383575</v>
      </c>
      <c r="F304" s="98">
        <f>((Query1[[#This Row],[EMPFTE]]-E304)/E304)*100</f>
        <v>1.8880271133415889</v>
      </c>
    </row>
    <row r="305" spans="1:6" x14ac:dyDescent="0.25">
      <c r="A305" s="14">
        <v>42095</v>
      </c>
      <c r="B305" s="19" t="s">
        <v>14</v>
      </c>
      <c r="C305" s="19">
        <v>2015</v>
      </c>
      <c r="D305">
        <v>393439</v>
      </c>
      <c r="E305">
        <v>384265</v>
      </c>
      <c r="F305" s="98">
        <f>((Query1[[#This Row],[EMPFTE]]-E305)/E305)*100</f>
        <v>2.3874149350057903</v>
      </c>
    </row>
    <row r="306" spans="1:6" x14ac:dyDescent="0.25">
      <c r="A306" s="14">
        <v>42125</v>
      </c>
      <c r="B306" s="19" t="s">
        <v>15</v>
      </c>
      <c r="C306" s="19">
        <v>2015</v>
      </c>
      <c r="D306">
        <v>395621</v>
      </c>
      <c r="E306">
        <v>385619</v>
      </c>
      <c r="F306" s="98">
        <f>((Query1[[#This Row],[EMPFTE]]-E306)/E306)*100</f>
        <v>2.593751863886375</v>
      </c>
    </row>
    <row r="307" spans="1:6" x14ac:dyDescent="0.25">
      <c r="A307" s="14">
        <v>42156</v>
      </c>
      <c r="B307" s="19" t="s">
        <v>16</v>
      </c>
      <c r="C307" s="19">
        <v>2015</v>
      </c>
      <c r="D307">
        <v>396973</v>
      </c>
      <c r="E307">
        <v>385243</v>
      </c>
      <c r="F307" s="98">
        <f>((Query1[[#This Row],[EMPFTE]]-E307)/E307)*100</f>
        <v>3.0448314440495996</v>
      </c>
    </row>
    <row r="308" spans="1:6" x14ac:dyDescent="0.25">
      <c r="A308" s="14">
        <v>42186</v>
      </c>
      <c r="B308" s="19" t="s">
        <v>17</v>
      </c>
      <c r="C308" s="19">
        <v>2015</v>
      </c>
      <c r="D308">
        <v>396503</v>
      </c>
      <c r="E308">
        <v>386243</v>
      </c>
      <c r="F308" s="98">
        <f>((Query1[[#This Row],[EMPFTE]]-E308)/E308)*100</f>
        <v>2.6563588207423825</v>
      </c>
    </row>
    <row r="309" spans="1:6" x14ac:dyDescent="0.25">
      <c r="A309" s="14">
        <v>42217</v>
      </c>
      <c r="B309" s="19" t="s">
        <v>18</v>
      </c>
      <c r="C309" s="19">
        <v>2015</v>
      </c>
      <c r="D309">
        <v>397007</v>
      </c>
      <c r="E309">
        <v>384478</v>
      </c>
      <c r="F309" s="98">
        <f>((Query1[[#This Row],[EMPFTE]]-E309)/E309)*100</f>
        <v>3.2587040090720407</v>
      </c>
    </row>
    <row r="310" spans="1:6" x14ac:dyDescent="0.25">
      <c r="A310" s="14">
        <v>42248</v>
      </c>
      <c r="B310" s="19" t="s">
        <v>19</v>
      </c>
      <c r="C310" s="19">
        <v>2015</v>
      </c>
      <c r="D310">
        <v>397326</v>
      </c>
      <c r="E310">
        <v>384501</v>
      </c>
      <c r="F310" s="98">
        <f>((Query1[[#This Row],[EMPFTE]]-E310)/E310)*100</f>
        <v>3.3354919753134578</v>
      </c>
    </row>
    <row r="311" spans="1:6" x14ac:dyDescent="0.25">
      <c r="A311" s="14">
        <v>42278</v>
      </c>
      <c r="B311" s="19" t="s">
        <v>20</v>
      </c>
      <c r="C311" s="19">
        <v>2015</v>
      </c>
      <c r="D311">
        <v>399928</v>
      </c>
      <c r="E311">
        <v>384700</v>
      </c>
      <c r="F311" s="98">
        <f>((Query1[[#This Row],[EMPFTE]]-E311)/E311)*100</f>
        <v>3.9584091499870029</v>
      </c>
    </row>
    <row r="312" spans="1:6" x14ac:dyDescent="0.25">
      <c r="A312" s="14">
        <v>42309</v>
      </c>
      <c r="B312" s="19" t="s">
        <v>21</v>
      </c>
      <c r="C312" s="19">
        <v>2015</v>
      </c>
      <c r="D312">
        <v>401280</v>
      </c>
      <c r="E312">
        <v>386912</v>
      </c>
      <c r="F312" s="98">
        <f>((Query1[[#This Row],[EMPFTE]]-E312)/E312)*100</f>
        <v>3.7135059134893718</v>
      </c>
    </row>
    <row r="313" spans="1:6" x14ac:dyDescent="0.25">
      <c r="A313" s="14">
        <v>42339</v>
      </c>
      <c r="B313" s="19" t="s">
        <v>22</v>
      </c>
      <c r="C313" s="19">
        <v>2015</v>
      </c>
      <c r="D313">
        <v>401440</v>
      </c>
      <c r="E313">
        <v>386222</v>
      </c>
      <c r="F313" s="98">
        <f>((Query1[[#This Row],[EMPFTE]]-E313)/E313)*100</f>
        <v>3.9402209092180147</v>
      </c>
    </row>
    <row r="314" spans="1:6" x14ac:dyDescent="0.25">
      <c r="A314" s="14">
        <v>42370</v>
      </c>
      <c r="B314" s="19" t="s">
        <v>11</v>
      </c>
      <c r="C314" s="19">
        <v>2016</v>
      </c>
      <c r="D314">
        <v>402270</v>
      </c>
      <c r="E314">
        <v>386528</v>
      </c>
      <c r="F314" s="98">
        <f>((Query1[[#This Row],[EMPFTE]]-E314)/E314)*100</f>
        <v>4.0726674393575628</v>
      </c>
    </row>
    <row r="315" spans="1:6" x14ac:dyDescent="0.25">
      <c r="A315" s="14">
        <v>42401</v>
      </c>
      <c r="B315" s="19" t="s">
        <v>12</v>
      </c>
      <c r="C315" s="19">
        <v>2016</v>
      </c>
      <c r="D315">
        <v>403917</v>
      </c>
      <c r="E315">
        <v>388976</v>
      </c>
      <c r="F315" s="98">
        <f>((Query1[[#This Row],[EMPFTE]]-E315)/E315)*100</f>
        <v>3.8411110197030154</v>
      </c>
    </row>
    <row r="316" spans="1:6" x14ac:dyDescent="0.25">
      <c r="A316" s="14">
        <v>42430</v>
      </c>
      <c r="B316" s="19" t="s">
        <v>13</v>
      </c>
      <c r="C316" s="19">
        <v>2016</v>
      </c>
      <c r="D316">
        <v>405983</v>
      </c>
      <c r="E316">
        <v>390817</v>
      </c>
      <c r="F316" s="98">
        <f>((Query1[[#This Row],[EMPFTE]]-E316)/E316)*100</f>
        <v>3.880588613084897</v>
      </c>
    </row>
    <row r="317" spans="1:6" x14ac:dyDescent="0.25">
      <c r="A317" s="14">
        <v>42461</v>
      </c>
      <c r="B317" s="19" t="s">
        <v>14</v>
      </c>
      <c r="C317" s="19">
        <v>2016</v>
      </c>
      <c r="D317">
        <v>407763</v>
      </c>
      <c r="E317">
        <v>393439</v>
      </c>
      <c r="F317" s="98">
        <f>((Query1[[#This Row],[EMPFTE]]-E317)/E317)*100</f>
        <v>3.6407168582677367</v>
      </c>
    </row>
    <row r="318" spans="1:6" x14ac:dyDescent="0.25">
      <c r="A318" s="14">
        <v>42491</v>
      </c>
      <c r="B318" s="19" t="s">
        <v>15</v>
      </c>
      <c r="C318" s="19">
        <v>2016</v>
      </c>
      <c r="D318">
        <v>410338</v>
      </c>
      <c r="E318">
        <v>395621</v>
      </c>
      <c r="F318" s="98">
        <f>((Query1[[#This Row],[EMPFTE]]-E318)/E318)*100</f>
        <v>3.71997441996254</v>
      </c>
    </row>
    <row r="319" spans="1:6" x14ac:dyDescent="0.25">
      <c r="A319" s="14">
        <v>42522</v>
      </c>
      <c r="B319" s="19" t="s">
        <v>16</v>
      </c>
      <c r="C319" s="19">
        <v>2016</v>
      </c>
      <c r="D319">
        <v>412333</v>
      </c>
      <c r="E319">
        <v>396973</v>
      </c>
      <c r="F319" s="98">
        <f>((Query1[[#This Row],[EMPFTE]]-E319)/E319)*100</f>
        <v>3.869280782320208</v>
      </c>
    </row>
    <row r="320" spans="1:6" x14ac:dyDescent="0.25">
      <c r="A320" s="14">
        <v>42552</v>
      </c>
      <c r="B320" s="19" t="s">
        <v>17</v>
      </c>
      <c r="C320" s="19">
        <v>2016</v>
      </c>
      <c r="D320">
        <v>413746</v>
      </c>
      <c r="E320">
        <v>396503</v>
      </c>
      <c r="F320" s="98">
        <f>((Query1[[#This Row],[EMPFTE]]-E320)/E320)*100</f>
        <v>4.3487691139789613</v>
      </c>
    </row>
    <row r="321" spans="1:6" x14ac:dyDescent="0.25">
      <c r="A321" s="14">
        <v>42583</v>
      </c>
      <c r="B321" s="19" t="s">
        <v>18</v>
      </c>
      <c r="C321" s="19">
        <v>2016</v>
      </c>
      <c r="D321">
        <v>414242</v>
      </c>
      <c r="E321">
        <v>397007</v>
      </c>
      <c r="F321" s="98">
        <f>((Query1[[#This Row],[EMPFTE]]-E321)/E321)*100</f>
        <v>4.3412332780026546</v>
      </c>
    </row>
    <row r="322" spans="1:6" x14ac:dyDescent="0.25">
      <c r="A322" s="14">
        <v>42614</v>
      </c>
      <c r="B322" s="19" t="s">
        <v>19</v>
      </c>
      <c r="C322" s="19">
        <v>2016</v>
      </c>
      <c r="D322">
        <v>414558</v>
      </c>
      <c r="E322">
        <v>397326</v>
      </c>
      <c r="F322" s="98">
        <f>((Query1[[#This Row],[EMPFTE]]-E322)/E322)*100</f>
        <v>4.3369927968469213</v>
      </c>
    </row>
    <row r="323" spans="1:6" x14ac:dyDescent="0.25">
      <c r="A323" s="14">
        <v>42644</v>
      </c>
      <c r="B323" s="19" t="s">
        <v>20</v>
      </c>
      <c r="C323" s="19">
        <v>2016</v>
      </c>
      <c r="D323">
        <v>415979</v>
      </c>
      <c r="E323">
        <v>399928</v>
      </c>
      <c r="F323" s="98">
        <f>((Query1[[#This Row],[EMPFTE]]-E323)/E323)*100</f>
        <v>4.0134724250365066</v>
      </c>
    </row>
    <row r="324" spans="1:6" x14ac:dyDescent="0.25">
      <c r="A324" s="14">
        <v>42675</v>
      </c>
      <c r="B324" s="19" t="s">
        <v>21</v>
      </c>
      <c r="C324" s="19">
        <v>2016</v>
      </c>
      <c r="D324">
        <v>416046</v>
      </c>
      <c r="E324">
        <v>401280</v>
      </c>
      <c r="F324" s="98">
        <f>((Query1[[#This Row],[EMPFTE]]-E324)/E324)*100</f>
        <v>3.6797248803827753</v>
      </c>
    </row>
    <row r="325" spans="1:6" x14ac:dyDescent="0.25">
      <c r="A325" s="14">
        <v>42705</v>
      </c>
      <c r="B325" s="19" t="s">
        <v>22</v>
      </c>
      <c r="C325" s="19">
        <v>2016</v>
      </c>
      <c r="D325">
        <v>416337</v>
      </c>
      <c r="E325">
        <v>401440</v>
      </c>
      <c r="F325" s="98">
        <f>((Query1[[#This Row],[EMPFTE]]-E325)/E325)*100</f>
        <v>3.7108907931446793</v>
      </c>
    </row>
    <row r="326" spans="1:6" x14ac:dyDescent="0.25">
      <c r="A326" s="14">
        <v>42736</v>
      </c>
      <c r="B326" s="19" t="s">
        <v>11</v>
      </c>
      <c r="C326" s="19">
        <v>2017</v>
      </c>
      <c r="D326">
        <v>417833</v>
      </c>
      <c r="E326">
        <v>402270</v>
      </c>
      <c r="F326" s="98">
        <f>((Query1[[#This Row],[EMPFTE]]-E326)/E326)*100</f>
        <v>3.8687945906977905</v>
      </c>
    </row>
    <row r="327" spans="1:6" x14ac:dyDescent="0.25">
      <c r="A327" s="14">
        <v>42767</v>
      </c>
      <c r="B327" s="19" t="s">
        <v>12</v>
      </c>
      <c r="C327" s="19">
        <v>2017</v>
      </c>
      <c r="D327">
        <v>419762</v>
      </c>
      <c r="E327">
        <v>403917</v>
      </c>
      <c r="F327" s="98">
        <f>((Query1[[#This Row],[EMPFTE]]-E327)/E327)*100</f>
        <v>3.9228356320729261</v>
      </c>
    </row>
    <row r="328" spans="1:6" x14ac:dyDescent="0.25">
      <c r="A328" s="14">
        <v>42795</v>
      </c>
      <c r="B328" s="19" t="s">
        <v>13</v>
      </c>
      <c r="C328" s="19">
        <v>2017</v>
      </c>
      <c r="D328">
        <v>422278</v>
      </c>
      <c r="E328">
        <v>405983</v>
      </c>
      <c r="F328" s="98">
        <f>((Query1[[#This Row],[EMPFTE]]-E328)/E328)*100</f>
        <v>4.013714859981822</v>
      </c>
    </row>
    <row r="329" spans="1:6" x14ac:dyDescent="0.25">
      <c r="A329" s="14">
        <v>42826</v>
      </c>
      <c r="B329" s="19" t="s">
        <v>14</v>
      </c>
      <c r="C329" s="19">
        <v>2017</v>
      </c>
      <c r="D329">
        <v>423747</v>
      </c>
      <c r="E329">
        <v>407763</v>
      </c>
      <c r="F329" s="98">
        <f>((Query1[[#This Row],[EMPFTE]]-E329)/E329)*100</f>
        <v>3.9199240735427194</v>
      </c>
    </row>
    <row r="330" spans="1:6" x14ac:dyDescent="0.25">
      <c r="A330" s="14">
        <v>42856</v>
      </c>
      <c r="B330" s="19" t="s">
        <v>15</v>
      </c>
      <c r="C330" s="19">
        <v>2017</v>
      </c>
      <c r="D330">
        <v>425656</v>
      </c>
      <c r="E330">
        <v>410338</v>
      </c>
      <c r="F330" s="98">
        <f>((Query1[[#This Row],[EMPFTE]]-E330)/E330)*100</f>
        <v>3.7330200956284818</v>
      </c>
    </row>
    <row r="331" spans="1:6" x14ac:dyDescent="0.25">
      <c r="A331" s="14">
        <v>42887</v>
      </c>
      <c r="B331" s="19" t="s">
        <v>16</v>
      </c>
      <c r="C331" s="19">
        <v>2017</v>
      </c>
      <c r="D331">
        <v>427818</v>
      </c>
      <c r="E331">
        <v>412333</v>
      </c>
      <c r="F331" s="98">
        <f>((Query1[[#This Row],[EMPFTE]]-E331)/E331)*100</f>
        <v>3.7554597861437236</v>
      </c>
    </row>
    <row r="332" spans="1:6" x14ac:dyDescent="0.25">
      <c r="A332" s="14">
        <v>42917</v>
      </c>
      <c r="B332" s="19" t="s">
        <v>17</v>
      </c>
      <c r="C332" s="19">
        <v>2017</v>
      </c>
      <c r="D332" s="9">
        <v>428209</v>
      </c>
      <c r="E332">
        <v>413746</v>
      </c>
      <c r="F332" s="98">
        <f>((Query1[[#This Row],[EMPFTE]]-E332)/E332)*100</f>
        <v>3.4956229184088792</v>
      </c>
    </row>
    <row r="333" spans="1:6" x14ac:dyDescent="0.25">
      <c r="A333" s="14">
        <v>42948</v>
      </c>
      <c r="B333" s="19" t="s">
        <v>18</v>
      </c>
      <c r="C333" s="19">
        <v>2017</v>
      </c>
      <c r="D333" s="9">
        <v>428455</v>
      </c>
      <c r="E333" s="9">
        <v>414242</v>
      </c>
      <c r="F333" s="98">
        <f>((Query1[[#This Row],[EMPFTE]]-E333)/E333)*100</f>
        <v>3.4310861766793321</v>
      </c>
    </row>
    <row r="334" spans="1:6" x14ac:dyDescent="0.25">
      <c r="A334" s="14">
        <v>42979</v>
      </c>
      <c r="B334" s="19" t="s">
        <v>19</v>
      </c>
      <c r="C334" s="19">
        <v>2017</v>
      </c>
      <c r="D334" s="9">
        <v>428673</v>
      </c>
      <c r="E334" s="9">
        <v>414558</v>
      </c>
      <c r="F334" s="98">
        <f>((Query1[[#This Row],[EMPFTE]]-E334)/E334)*100</f>
        <v>3.404831169583026</v>
      </c>
    </row>
    <row r="335" spans="1:6" x14ac:dyDescent="0.25">
      <c r="A335" s="14">
        <v>43009</v>
      </c>
      <c r="B335" s="19" t="s">
        <v>20</v>
      </c>
      <c r="C335" s="19">
        <v>2017</v>
      </c>
      <c r="D335" s="9">
        <v>430232</v>
      </c>
      <c r="E335" s="9">
        <v>415979</v>
      </c>
      <c r="F335" s="98">
        <f>((Query1[[#This Row],[EMPFTE]]-E335)/E335)*100</f>
        <v>3.4263748891169987</v>
      </c>
    </row>
    <row r="336" spans="1:6" x14ac:dyDescent="0.25">
      <c r="A336" s="14">
        <v>43040</v>
      </c>
      <c r="B336" s="19" t="s">
        <v>21</v>
      </c>
      <c r="C336" s="19">
        <v>2017</v>
      </c>
      <c r="D336" s="9">
        <v>429946</v>
      </c>
      <c r="E336" s="9">
        <v>416046</v>
      </c>
      <c r="F336" s="98">
        <f>((Query1[[#This Row],[EMPFTE]]-E336)/E336)*100</f>
        <v>3.340976718920504</v>
      </c>
    </row>
    <row r="337" spans="1:6" x14ac:dyDescent="0.25">
      <c r="A337" s="14">
        <v>43070</v>
      </c>
      <c r="B337" s="19" t="s">
        <v>22</v>
      </c>
      <c r="C337" s="19">
        <v>2017</v>
      </c>
      <c r="D337" s="9">
        <v>430607</v>
      </c>
      <c r="E337" s="9">
        <v>416337</v>
      </c>
      <c r="F337" s="98">
        <f>((Query1[[#This Row],[EMPFTE]]-E337)/E337)*100</f>
        <v>3.4275118473736419</v>
      </c>
    </row>
    <row r="338" spans="1:6" x14ac:dyDescent="0.25">
      <c r="A338" s="14">
        <v>43101</v>
      </c>
      <c r="B338" s="19" t="s">
        <v>11</v>
      </c>
      <c r="C338" s="19">
        <v>2018</v>
      </c>
      <c r="D338" s="9">
        <v>429842</v>
      </c>
      <c r="E338" s="9">
        <v>417833</v>
      </c>
      <c r="F338" s="98">
        <f>((Query1[[#This Row],[EMPFTE]]-E338)/E338)*100</f>
        <v>2.8741147779136642</v>
      </c>
    </row>
    <row r="339" spans="1:6" x14ac:dyDescent="0.25">
      <c r="A339" s="14">
        <v>43132</v>
      </c>
      <c r="B339" s="19" t="s">
        <v>12</v>
      </c>
      <c r="C339" s="19">
        <v>2018</v>
      </c>
      <c r="D339" s="9">
        <v>432232</v>
      </c>
      <c r="E339" s="9">
        <v>419762</v>
      </c>
      <c r="F339" s="98">
        <f>((Query1[[#This Row],[EMPFTE]]-E339)/E339)*100</f>
        <v>2.9707310332998222</v>
      </c>
    </row>
    <row r="340" spans="1:6" x14ac:dyDescent="0.25">
      <c r="A340" s="14">
        <v>43160</v>
      </c>
      <c r="B340" s="19" t="s">
        <v>13</v>
      </c>
      <c r="C340" s="19">
        <v>2018</v>
      </c>
      <c r="D340" s="9">
        <v>434243</v>
      </c>
      <c r="E340" s="9">
        <v>422278</v>
      </c>
      <c r="F340" s="98">
        <f>((Query1[[#This Row],[EMPFTE]]-E340)/E340)*100</f>
        <v>2.8334414769417302</v>
      </c>
    </row>
    <row r="341" spans="1:6" x14ac:dyDescent="0.25">
      <c r="A341" s="14">
        <v>43191</v>
      </c>
      <c r="B341" s="19" t="s">
        <v>14</v>
      </c>
      <c r="C341" s="19">
        <v>2018</v>
      </c>
      <c r="D341" s="9">
        <v>436254</v>
      </c>
      <c r="E341" s="9">
        <v>423747</v>
      </c>
      <c r="F341" s="98">
        <f>((Query1[[#This Row],[EMPFTE]]-E341)/E341)*100</f>
        <v>2.9515253205332428</v>
      </c>
    </row>
    <row r="342" spans="1:6" x14ac:dyDescent="0.25">
      <c r="A342" s="14">
        <v>43221</v>
      </c>
      <c r="B342" s="19" t="s">
        <v>15</v>
      </c>
      <c r="C342" s="19">
        <v>2018</v>
      </c>
      <c r="D342" s="9">
        <v>438215</v>
      </c>
      <c r="E342" s="9">
        <v>425656</v>
      </c>
      <c r="F342" s="98">
        <f>((Query1[[#This Row],[EMPFTE]]-E342)/E342)*100</f>
        <v>2.9505046328490612</v>
      </c>
    </row>
    <row r="343" spans="1:6" x14ac:dyDescent="0.25">
      <c r="A343" s="14">
        <v>43252</v>
      </c>
      <c r="B343" s="19" t="s">
        <v>16</v>
      </c>
      <c r="C343" s="19">
        <v>2018</v>
      </c>
      <c r="D343" s="9">
        <v>439422</v>
      </c>
      <c r="E343" s="9">
        <v>427818</v>
      </c>
      <c r="F343" s="98">
        <f>((Query1[[#This Row],[EMPFTE]]-E343)/E343)*100</f>
        <v>2.7123683435479573</v>
      </c>
    </row>
    <row r="344" spans="1:6" x14ac:dyDescent="0.25">
      <c r="A344" s="14">
        <v>43282</v>
      </c>
      <c r="B344" s="19" t="s">
        <v>17</v>
      </c>
      <c r="C344" s="19">
        <v>2018</v>
      </c>
      <c r="D344" s="9">
        <v>443475</v>
      </c>
      <c r="E344" s="9">
        <v>428209</v>
      </c>
      <c r="F344" s="98">
        <f>((Query1[[#This Row],[EMPFTE]]-E344)/E344)*100</f>
        <v>3.5650815372866989</v>
      </c>
    </row>
    <row r="345" spans="1:6" x14ac:dyDescent="0.25">
      <c r="A345" s="14">
        <v>43313</v>
      </c>
      <c r="B345" s="19" t="s">
        <v>18</v>
      </c>
      <c r="C345" s="19">
        <v>2018</v>
      </c>
      <c r="D345" s="9">
        <v>439615</v>
      </c>
      <c r="E345" s="9">
        <v>428455</v>
      </c>
      <c r="F345" s="98">
        <f>((Query1[[#This Row],[EMPFTE]]-E345)/E345)*100</f>
        <v>2.6047076122346571</v>
      </c>
    </row>
    <row r="346" spans="1:6" x14ac:dyDescent="0.25">
      <c r="A346" s="14">
        <v>43344</v>
      </c>
      <c r="B346" s="19" t="s">
        <v>19</v>
      </c>
      <c r="C346" s="19">
        <v>2018</v>
      </c>
      <c r="D346" s="9">
        <v>440460</v>
      </c>
      <c r="E346" s="9">
        <v>428673</v>
      </c>
      <c r="F346" s="98">
        <f>((Query1[[#This Row],[EMPFTE]]-E346)/E346)*100</f>
        <v>2.749648333344997</v>
      </c>
    </row>
    <row r="347" spans="1:6" x14ac:dyDescent="0.25">
      <c r="A347" s="14">
        <v>43374</v>
      </c>
      <c r="B347" s="19" t="s">
        <v>20</v>
      </c>
      <c r="C347" s="19">
        <v>2018</v>
      </c>
      <c r="D347" s="9">
        <v>441139</v>
      </c>
      <c r="E347" s="9">
        <v>430232</v>
      </c>
      <c r="F347" s="98">
        <f>((Query1[[#This Row],[EMPFTE]]-E347)/E347)*100</f>
        <v>2.5351438293757784</v>
      </c>
    </row>
    <row r="348" spans="1:6" x14ac:dyDescent="0.25">
      <c r="A348" s="14">
        <v>43405</v>
      </c>
      <c r="B348" s="19" t="s">
        <v>21</v>
      </c>
      <c r="C348" s="19">
        <v>2018</v>
      </c>
      <c r="D348" s="9">
        <v>439877</v>
      </c>
      <c r="E348" s="9">
        <v>429946</v>
      </c>
      <c r="F348" s="98">
        <f>((Query1[[#This Row],[EMPFTE]]-E348)/E348)*100</f>
        <v>2.3098249547617611</v>
      </c>
    </row>
    <row r="349" spans="1:6" x14ac:dyDescent="0.25">
      <c r="A349" s="14">
        <v>43435</v>
      </c>
      <c r="B349" s="19" t="s">
        <v>22</v>
      </c>
      <c r="C349" s="19">
        <v>2018</v>
      </c>
      <c r="D349" s="9">
        <v>440396</v>
      </c>
      <c r="E349" s="9">
        <v>430607</v>
      </c>
      <c r="F349" s="98">
        <f>((Query1[[#This Row],[EMPFTE]]-E349)/E349)*100</f>
        <v>2.2733025705573762</v>
      </c>
    </row>
    <row r="350" spans="1:6" x14ac:dyDescent="0.25">
      <c r="A350" s="14">
        <v>43466</v>
      </c>
      <c r="B350" s="19" t="s">
        <v>11</v>
      </c>
      <c r="C350" s="19">
        <v>2019</v>
      </c>
      <c r="D350" s="9">
        <v>441783</v>
      </c>
      <c r="E350" s="9">
        <v>429842</v>
      </c>
      <c r="F350" s="98">
        <f>((Query1[[#This Row],[EMPFTE]]-E350)/E350)*100</f>
        <v>2.7779974967546215</v>
      </c>
    </row>
    <row r="351" spans="1:6" x14ac:dyDescent="0.25">
      <c r="A351" s="14">
        <v>43497</v>
      </c>
      <c r="B351" s="19" t="s">
        <v>12</v>
      </c>
      <c r="C351" s="19">
        <v>2019</v>
      </c>
      <c r="D351" s="9">
        <v>443058</v>
      </c>
      <c r="E351" s="9">
        <v>432232</v>
      </c>
      <c r="F351" s="98">
        <f>((Query1[[#This Row],[EMPFTE]]-E351)/E351)*100</f>
        <v>2.5046734161283757</v>
      </c>
    </row>
    <row r="352" spans="1:6" x14ac:dyDescent="0.25">
      <c r="A352" s="14">
        <v>43525</v>
      </c>
      <c r="B352" s="19" t="s">
        <v>13</v>
      </c>
      <c r="C352" s="19">
        <v>2019</v>
      </c>
      <c r="D352" s="9">
        <v>444967</v>
      </c>
      <c r="E352" s="9">
        <v>434243</v>
      </c>
      <c r="F352" s="98">
        <f>((Query1[[#This Row],[EMPFTE]]-E352)/E352)*100</f>
        <v>2.4695850019459153</v>
      </c>
    </row>
    <row r="353" spans="1:6" x14ac:dyDescent="0.25">
      <c r="A353" s="14">
        <v>43556</v>
      </c>
      <c r="B353" s="19" t="s">
        <v>14</v>
      </c>
      <c r="C353" s="19">
        <v>2019</v>
      </c>
      <c r="D353" s="9">
        <v>446323</v>
      </c>
      <c r="E353" s="9">
        <v>436254</v>
      </c>
      <c r="F353" s="98">
        <f>((Query1[[#This Row],[EMPFTE]]-E353)/E353)*100</f>
        <v>2.3080590665071266</v>
      </c>
    </row>
    <row r="354" spans="1:6" x14ac:dyDescent="0.25">
      <c r="A354" s="14">
        <v>43586</v>
      </c>
      <c r="B354" s="19" t="s">
        <v>15</v>
      </c>
      <c r="C354" s="19">
        <v>2019</v>
      </c>
      <c r="D354" s="9">
        <v>447981</v>
      </c>
      <c r="E354" s="9">
        <v>438215</v>
      </c>
      <c r="F354" s="98">
        <f>((Query1[[#This Row],[EMPFTE]]-E354)/E354)*100</f>
        <v>2.2285864244720059</v>
      </c>
    </row>
    <row r="355" spans="1:6" x14ac:dyDescent="0.25">
      <c r="A355" s="14">
        <v>43617</v>
      </c>
      <c r="B355" s="19" t="s">
        <v>16</v>
      </c>
      <c r="C355" s="19">
        <v>2019</v>
      </c>
      <c r="D355" s="9">
        <v>449775</v>
      </c>
      <c r="E355" s="9">
        <v>439422</v>
      </c>
      <c r="F355" s="98">
        <f>((Query1[[#This Row],[EMPFTE]]-E355)/E355)*100</f>
        <v>2.3560495378019306</v>
      </c>
    </row>
    <row r="356" spans="1:6" x14ac:dyDescent="0.25">
      <c r="E356" s="9">
        <v>443475</v>
      </c>
    </row>
    <row r="357" spans="1:6" x14ac:dyDescent="0.25">
      <c r="E357" s="9">
        <v>439615</v>
      </c>
    </row>
    <row r="358" spans="1:6" x14ac:dyDescent="0.25">
      <c r="E358" s="9">
        <v>440460</v>
      </c>
    </row>
    <row r="359" spans="1:6" x14ac:dyDescent="0.25">
      <c r="E359" s="9">
        <v>441139</v>
      </c>
    </row>
    <row r="360" spans="1:6" x14ac:dyDescent="0.25">
      <c r="E360" s="9">
        <v>439877</v>
      </c>
    </row>
    <row r="361" spans="1:6" x14ac:dyDescent="0.25">
      <c r="E361" s="9">
        <v>440396</v>
      </c>
    </row>
    <row r="362" spans="1:6" x14ac:dyDescent="0.25">
      <c r="E362" s="9">
        <v>441783</v>
      </c>
    </row>
    <row r="363" spans="1:6" x14ac:dyDescent="0.25">
      <c r="E363" s="9">
        <v>443058</v>
      </c>
    </row>
    <row r="364" spans="1:6" x14ac:dyDescent="0.25">
      <c r="E364" s="9">
        <v>444967</v>
      </c>
    </row>
  </sheetData>
  <conditionalFormatting sqref="D1:D355">
    <cfRule type="cellIs" dxfId="0" priority="5" operator="greaterThan">
      <formula>$D$355</formula>
    </cfRule>
  </conditionalFormatting>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173EECB-7081-4B94-B6FF-71127A4F3D2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Final</vt:lpstr>
      <vt:lpstr>SourceData</vt:lpstr>
      <vt:lpstr>Sheet3</vt:lpstr>
      <vt:lpstr>Historical</vt:lpstr>
      <vt:lpstr>Table1</vt:lpstr>
      <vt:lpstr>Table1a</vt:lpstr>
      <vt:lpstr>Table2</vt:lpstr>
      <vt:lpstr>Table3</vt:lpstr>
      <vt:lpstr>Table4</vt:lpstr>
      <vt:lpstr>Table5(old)</vt:lpstr>
      <vt:lpstr>Table5</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Sheet1</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Smallen, David (RITA)</cp:lastModifiedBy>
  <cp:lastPrinted>2017-11-09T16:18:04Z</cp:lastPrinted>
  <dcterms:created xsi:type="dcterms:W3CDTF">2016-08-10T16:03:36Z</dcterms:created>
  <dcterms:modified xsi:type="dcterms:W3CDTF">2019-08-23T16:17:39Z</dcterms:modified>
</cp:coreProperties>
</file>