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19\2Q 2019\"/>
    </mc:Choice>
  </mc:AlternateContent>
  <bookViews>
    <workbookView xWindow="-15" yWindow="-15" windowWidth="14520" windowHeight="11760" tabRatio="864"/>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5'!$A$1:$G$39</definedName>
    <definedName name="_xlnm.Print_Area" localSheetId="5">'Table 6'!$A$1:$F$39</definedName>
  </definedNames>
  <calcPr calcId="171027"/>
</workbook>
</file>

<file path=xl/calcChain.xml><?xml version="1.0" encoding="utf-8"?>
<calcChain xmlns="http://schemas.openxmlformats.org/spreadsheetml/2006/main">
  <c r="E26" i="32" l="1"/>
  <c r="D26" i="32"/>
  <c r="E26" i="31"/>
  <c r="D26" i="31"/>
  <c r="E26" i="30"/>
  <c r="D26" i="30"/>
  <c r="E30" i="30" l="1"/>
  <c r="D30" i="30"/>
  <c r="D29" i="30"/>
  <c r="E28" i="30"/>
  <c r="D28" i="30"/>
  <c r="E27" i="30"/>
  <c r="D27" i="30"/>
  <c r="E24" i="30"/>
  <c r="D24" i="30"/>
  <c r="C22" i="30"/>
  <c r="F17" i="30" s="1"/>
  <c r="B22" i="30"/>
  <c r="E21" i="30"/>
  <c r="D21" i="30"/>
  <c r="E20" i="30"/>
  <c r="D20" i="30"/>
  <c r="E19" i="30"/>
  <c r="D19" i="30"/>
  <c r="E18" i="30"/>
  <c r="D18" i="30"/>
  <c r="E17" i="30"/>
  <c r="D17" i="30"/>
  <c r="E16" i="30"/>
  <c r="D16" i="30"/>
  <c r="E15" i="30"/>
  <c r="D15" i="30"/>
  <c r="E14" i="30"/>
  <c r="D14" i="30"/>
  <c r="C12" i="30"/>
  <c r="F6" i="30" s="1"/>
  <c r="B12" i="30"/>
  <c r="B31" i="30" s="1"/>
  <c r="E11" i="30"/>
  <c r="D11" i="30"/>
  <c r="E10" i="30"/>
  <c r="D10" i="30"/>
  <c r="E9" i="30"/>
  <c r="D9" i="30"/>
  <c r="E8" i="30"/>
  <c r="D8" i="30"/>
  <c r="E7" i="30"/>
  <c r="D7" i="30"/>
  <c r="E6" i="30"/>
  <c r="D6" i="30"/>
  <c r="E30" i="31"/>
  <c r="D30" i="31"/>
  <c r="D29" i="31"/>
  <c r="E28" i="31"/>
  <c r="D28" i="31"/>
  <c r="E27" i="31"/>
  <c r="D27" i="31"/>
  <c r="E24" i="31"/>
  <c r="D24" i="31"/>
  <c r="C22" i="31"/>
  <c r="B22" i="31"/>
  <c r="E21" i="31"/>
  <c r="D21" i="31"/>
  <c r="E20" i="31"/>
  <c r="D20" i="31"/>
  <c r="E19" i="31"/>
  <c r="D19" i="31"/>
  <c r="E18" i="31"/>
  <c r="D18" i="31"/>
  <c r="E17" i="31"/>
  <c r="D17" i="31"/>
  <c r="E16" i="31"/>
  <c r="D16" i="31"/>
  <c r="E15" i="31"/>
  <c r="D15" i="31"/>
  <c r="E14" i="31"/>
  <c r="D14" i="31"/>
  <c r="C12" i="31"/>
  <c r="F6" i="31" s="1"/>
  <c r="B12" i="31"/>
  <c r="B31" i="31" s="1"/>
  <c r="E11" i="31"/>
  <c r="D11" i="31"/>
  <c r="E10" i="31"/>
  <c r="D10" i="31"/>
  <c r="E9" i="31"/>
  <c r="D9" i="31"/>
  <c r="E8" i="31"/>
  <c r="D8" i="31"/>
  <c r="E7" i="31"/>
  <c r="D7" i="31"/>
  <c r="E6" i="31"/>
  <c r="D6" i="31"/>
  <c r="F21" i="30" l="1"/>
  <c r="F19" i="30"/>
  <c r="D22" i="31"/>
  <c r="F15" i="30"/>
  <c r="F20" i="30"/>
  <c r="F19" i="31"/>
  <c r="F18" i="31"/>
  <c r="F20" i="31"/>
  <c r="F15" i="31"/>
  <c r="F21" i="31"/>
  <c r="F14" i="31"/>
  <c r="F17" i="31"/>
  <c r="F16" i="31"/>
  <c r="E22" i="31"/>
  <c r="E22" i="30"/>
  <c r="F16" i="30"/>
  <c r="F18" i="30"/>
  <c r="F14" i="30"/>
  <c r="D22" i="30"/>
  <c r="F9" i="30"/>
  <c r="B25" i="30"/>
  <c r="D12" i="30"/>
  <c r="F7" i="30"/>
  <c r="F10" i="30"/>
  <c r="E12" i="30"/>
  <c r="C25" i="30"/>
  <c r="F8" i="30"/>
  <c r="F11" i="30"/>
  <c r="C31" i="30"/>
  <c r="D31" i="30" s="1"/>
  <c r="D12" i="31"/>
  <c r="F9" i="31"/>
  <c r="F10" i="31"/>
  <c r="B25" i="31"/>
  <c r="C25" i="31"/>
  <c r="F8" i="31"/>
  <c r="F7" i="31"/>
  <c r="E12" i="31"/>
  <c r="F11" i="31"/>
  <c r="C31" i="31"/>
  <c r="D31" i="31" s="1"/>
  <c r="E30" i="32"/>
  <c r="D30" i="32"/>
  <c r="D29" i="32"/>
  <c r="E28" i="32"/>
  <c r="D28" i="32"/>
  <c r="E27" i="32"/>
  <c r="D27" i="32"/>
  <c r="E24" i="32"/>
  <c r="D24" i="32"/>
  <c r="C22" i="32"/>
  <c r="F21" i="32" s="1"/>
  <c r="B22" i="32"/>
  <c r="E21" i="32"/>
  <c r="D21" i="32"/>
  <c r="E20" i="32"/>
  <c r="D20" i="32"/>
  <c r="E19" i="32"/>
  <c r="D19" i="32"/>
  <c r="E18" i="32"/>
  <c r="D18" i="32"/>
  <c r="E17" i="32"/>
  <c r="D17" i="32"/>
  <c r="E16" i="32"/>
  <c r="D16" i="32"/>
  <c r="E15" i="32"/>
  <c r="D15" i="32"/>
  <c r="E14" i="32"/>
  <c r="D14" i="32"/>
  <c r="C12" i="32"/>
  <c r="F6" i="32" s="1"/>
  <c r="B12" i="32"/>
  <c r="B31" i="32" s="1"/>
  <c r="E11" i="32"/>
  <c r="D11" i="32"/>
  <c r="E10" i="32"/>
  <c r="D10" i="32"/>
  <c r="E9" i="32"/>
  <c r="D9" i="32"/>
  <c r="E8" i="32"/>
  <c r="D8" i="32"/>
  <c r="E7" i="32"/>
  <c r="D7" i="32"/>
  <c r="E6" i="32"/>
  <c r="D6" i="32"/>
  <c r="F22" i="31" l="1"/>
  <c r="F12" i="31"/>
  <c r="D25" i="31"/>
  <c r="D25" i="30"/>
  <c r="F22" i="30"/>
  <c r="F12" i="30"/>
  <c r="F20" i="32"/>
  <c r="F15" i="32"/>
  <c r="F18" i="32"/>
  <c r="F14" i="32"/>
  <c r="F16" i="32"/>
  <c r="F19" i="32"/>
  <c r="E22" i="32"/>
  <c r="F9" i="32"/>
  <c r="F10" i="32"/>
  <c r="B25" i="32"/>
  <c r="C25" i="32"/>
  <c r="F8" i="32"/>
  <c r="F11" i="32"/>
  <c r="D22" i="32"/>
  <c r="C31" i="32"/>
  <c r="D31" i="32" s="1"/>
  <c r="D12" i="32"/>
  <c r="F7" i="32"/>
  <c r="E12" i="32"/>
  <c r="F17" i="32"/>
  <c r="F22" i="32" l="1"/>
  <c r="F12" i="32"/>
  <c r="D25" i="32"/>
  <c r="G13" i="29" l="1"/>
  <c r="G12" i="29"/>
  <c r="G11" i="29"/>
  <c r="G10" i="29"/>
  <c r="G9" i="29"/>
  <c r="G8" i="29"/>
  <c r="G7" i="29"/>
  <c r="G6" i="29"/>
  <c r="G5" i="29"/>
  <c r="G13" i="28"/>
  <c r="G12" i="28"/>
  <c r="G11" i="28"/>
  <c r="G10" i="28"/>
  <c r="G9" i="28"/>
  <c r="G8" i="28"/>
  <c r="G7" i="28"/>
  <c r="G6" i="28"/>
  <c r="G5" i="28"/>
  <c r="G13" i="27"/>
  <c r="G12" i="27"/>
  <c r="G11" i="27"/>
  <c r="G10" i="27"/>
  <c r="G9" i="27"/>
  <c r="G8" i="27"/>
  <c r="G7" i="27"/>
  <c r="G6" i="27"/>
  <c r="G5" i="27"/>
</calcChain>
</file>

<file path=xl/sharedStrings.xml><?xml version="1.0" encoding="utf-8"?>
<sst xmlns="http://schemas.openxmlformats.org/spreadsheetml/2006/main" count="221" uniqueCount="67">
  <si>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</si>
  <si>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</si>
  <si>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</si>
  <si>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</si>
  <si>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</si>
  <si>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</si>
  <si>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</si>
  <si>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</si>
  <si>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</si>
  <si>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</si>
  <si>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</si>
  <si>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</si>
  <si>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</si>
  <si>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</si>
  <si>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</si>
  <si>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</si>
  <si>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</si>
  <si>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</si>
  <si>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</si>
  <si>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</si>
  <si>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</si>
  <si>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</si>
  <si>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</si>
  <si>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</si>
  <si>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</si>
  <si>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</si>
  <si>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</si>
  <si>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</si>
  <si>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</si>
  <si>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</si>
  <si>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</si>
  <si>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</si>
  <si>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</si>
  <si>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</si>
  <si>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</si>
  <si>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</si>
  <si>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</si>
  <si>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</si>
  <si>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</si>
  <si>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</si>
  <si>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</si>
  <si>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</si>
  <si>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</si>
  <si>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</si>
  <si>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</si>
  <si>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</si>
  <si>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</si>
  <si>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</si>
  <si>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</si>
  <si>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2Q                 2018</t>
  </si>
  <si>
    <t>3Q                 2018</t>
  </si>
  <si>
    <t>4Q                 2018</t>
  </si>
  <si>
    <r>
      <t>Table 1.</t>
    </r>
    <r>
      <rPr>
        <b/>
        <sz val="10"/>
        <color rgb="FF00B050"/>
        <rFont val="Arial"/>
        <family val="2"/>
      </rPr>
      <t xml:space="preserve"> </t>
    </r>
    <r>
      <rPr>
        <b/>
        <sz val="10"/>
        <color theme="1"/>
        <rFont val="Arial"/>
        <family val="2"/>
      </rPr>
      <t>Quarterly U.S. Scheduled Service Passenger Airlines Financial Reports</t>
    </r>
  </si>
  <si>
    <t>Table 3. International Quarterly U.S. Scheduled Service Passenger Airlines Financial Reports</t>
  </si>
  <si>
    <r>
      <t>Table 4.</t>
    </r>
    <r>
      <rPr>
        <b/>
        <sz val="10"/>
        <color rgb="FF00B050"/>
        <rFont val="Arial"/>
        <family val="2"/>
      </rPr>
      <t xml:space="preserve"> </t>
    </r>
    <r>
      <rPr>
        <b/>
        <sz val="10"/>
        <rFont val="Arial"/>
        <family val="2"/>
      </rPr>
      <t>Quarterly U.S. Scheduled Passenger Airlines Revenue, Expenses and Profits</t>
    </r>
  </si>
  <si>
    <t>Table 2. Domestic Quarterly U.S. Scheduled Service Passenger Airlines Financial Reports</t>
  </si>
  <si>
    <t>Table 5. Domestic Quarterly U.S. Scheduled Passenger Airlines Revenue, Expenses and Profits</t>
  </si>
  <si>
    <t>Table 6. International Quarterly U.S. Scheduled Passenger Airlines Revenue, Expenses and Profits</t>
  </si>
  <si>
    <t>2018-2019 % Change</t>
  </si>
  <si>
    <t>1Q                 2019</t>
  </si>
  <si>
    <t>Reports from 21 airlines in 2Q 2019</t>
  </si>
  <si>
    <t>2Q                 2019</t>
  </si>
  <si>
    <t>Dollar Change          2Q2018-2Q2019</t>
  </si>
  <si>
    <t>2Q 2018</t>
  </si>
  <si>
    <t>2Q 2019</t>
  </si>
  <si>
    <t>% of 2Q 2019 Revenue or Expense Total</t>
  </si>
  <si>
    <t>Reports from 19 airlines in 2Q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</si>
</sst>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quot;$&quot;#,##0,,_);[Red]\(&quot;$&quot;#,##0,,\)"/>
    <numFmt numFmtId="167" formatCode="0.0%"/>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
      <sz val="10"/>
      <name val="Arial"/>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7" fillId="0" borderId="0"/>
    <xf numFmtId="0" fontId="5" fillId="0" borderId="0"/>
    <xf numFmtId="0" fontId="9" fillId="0" borderId="0"/>
    <xf numFmtId="0" fontId="4" fillId="0" borderId="0"/>
    <xf numFmtId="9" fontId="7" fillId="0" borderId="0" applyFont="0" applyFill="0" applyBorder="0" applyAlignment="0" applyProtection="0"/>
    <xf numFmtId="0" fontId="3" fillId="0" borderId="0"/>
    <xf numFmtId="0" fontId="2" fillId="0" borderId="0"/>
    <xf numFmtId="0" fontId="1" fillId="0" borderId="0"/>
    <xf numFmtId="9" fontId="12" fillId="0" borderId="0" applyFont="0" applyFill="0" applyBorder="0" applyAlignment="0" applyProtection="0"/>
  </cellStyleXfs>
  <cellXfs count="63">
    <xf numFmtId="0" fontId="0" fillId="0" borderId="0" xfId="0"/>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8" fillId="0" borderId="1" xfId="3" applyFont="1" applyBorder="1" applyAlignment="1">
      <alignment horizontal="center"/>
    </xf>
    <xf numFmtId="0" fontId="8" fillId="0" borderId="1" xfId="3" applyFont="1" applyBorder="1" applyAlignment="1">
      <alignment horizontal="center" wrapText="1"/>
    </xf>
    <xf numFmtId="165" fontId="9" fillId="0" borderId="0" xfId="3" applyNumberFormat="1"/>
    <xf numFmtId="165" fontId="8" fillId="0" borderId="1" xfId="3" applyNumberFormat="1" applyFont="1" applyBorder="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0" fillId="0" borderId="0" xfId="0"/>
    <xf numFmtId="0" fontId="7" fillId="0" borderId="0" xfId="1"/>
    <xf numFmtId="0" fontId="1" fillId="0" borderId="0" xfId="8"/>
    <xf numFmtId="0" fontId="9" fillId="0" borderId="1" xfId="8" applyFont="1" applyBorder="1"/>
    <xf numFmtId="0" fontId="8" fillId="0" borderId="1" xfId="8" applyFont="1" applyBorder="1" applyAlignment="1">
      <alignment horizontal="center" wrapText="1"/>
    </xf>
    <xf numFmtId="0" fontId="8" fillId="0" borderId="0" xfId="8" applyFont="1" applyAlignment="1">
      <alignment vertical="center"/>
    </xf>
    <xf numFmtId="3" fontId="9" fillId="0" borderId="0" xfId="8" applyNumberFormat="1" applyFont="1"/>
    <xf numFmtId="164" fontId="9" fillId="0" borderId="0" xfId="8" applyNumberFormat="1" applyFont="1"/>
    <xf numFmtId="0" fontId="8" fillId="0" borderId="1" xfId="8" applyFont="1" applyBorder="1" applyAlignment="1">
      <alignment vertical="center"/>
    </xf>
    <xf numFmtId="3" fontId="9" fillId="0" borderId="1" xfId="8" applyNumberFormat="1" applyFont="1" applyBorder="1"/>
    <xf numFmtId="0" fontId="8" fillId="0" borderId="1" xfId="8" applyFont="1" applyBorder="1" applyAlignment="1">
      <alignment horizontal="center"/>
    </xf>
    <xf numFmtId="0" fontId="0" fillId="0" borderId="0" xfId="0" applyAlignment="1"/>
    <xf numFmtId="165" fontId="9" fillId="0" borderId="0" xfId="3" applyNumberFormat="1" applyFill="1"/>
    <xf numFmtId="0" fontId="7" fillId="0" borderId="0" xfId="3" applyFont="1" applyFill="1" applyAlignment="1">
      <alignment horizontal="left" indent="1"/>
    </xf>
    <xf numFmtId="0" fontId="6" fillId="0" borderId="0" xfId="3" applyFont="1" applyFill="1"/>
    <xf numFmtId="0" fontId="8" fillId="0" borderId="0" xfId="3" applyFont="1" applyFill="1"/>
    <xf numFmtId="0" fontId="8" fillId="0" borderId="1" xfId="3" applyFont="1" applyFill="1" applyBorder="1"/>
    <xf numFmtId="0" fontId="11" fillId="0" borderId="0" xfId="0" applyFont="1" applyAlignment="1"/>
    <xf numFmtId="0" fontId="11" fillId="0" borderId="0" xfId="0" applyFont="1"/>
    <xf numFmtId="165" fontId="0" fillId="0" borderId="0" xfId="0" applyNumberFormat="1"/>
    <xf numFmtId="165" fontId="6" fillId="0" borderId="1" xfId="0" applyNumberFormat="1" applyFont="1" applyBorder="1"/>
    <xf numFmtId="0" fontId="8" fillId="0" borderId="0" xfId="8" applyFont="1" applyAlignment="1">
      <alignment vertical="center"/>
    </xf>
    <xf numFmtId="164" fontId="1" fillId="0" borderId="0" xfId="8" applyNumberFormat="1"/>
    <xf numFmtId="0" fontId="8" fillId="0" borderId="0" xfId="8" applyFont="1" applyAlignment="1"/>
    <xf numFmtId="0" fontId="8" fillId="0" borderId="0" xfId="8" applyFont="1" applyAlignment="1">
      <alignment vertical="center"/>
    </xf>
    <xf numFmtId="0" fontId="9" fillId="0" borderId="0" xfId="8" applyFont="1" applyAlignment="1">
      <alignment vertical="center"/>
    </xf>
    <xf numFmtId="0" fontId="9" fillId="0" borderId="2" xfId="8" applyFont="1" applyBorder="1"/>
    <xf numFmtId="0" fontId="9" fillId="0" borderId="0" xfId="8" applyFont="1" applyBorder="1"/>
    <xf numFmtId="0" fontId="9" fillId="0" borderId="0" xfId="8" applyFont="1" applyAlignment="1">
      <alignment wrapText="1"/>
    </xf>
    <xf numFmtId="0" fontId="6" fillId="0" borderId="0" xfId="8" applyFont="1" applyAlignment="1"/>
    <xf numFmtId="0" fontId="7" fillId="0" borderId="0" xfId="0" applyFont="1" applyAlignment="1">
      <alignment wrapText="1"/>
    </xf>
    <xf numFmtId="0" fontId="6" fillId="0" borderId="0" xfId="0" applyFont="1" applyAlignment="1">
      <alignment wrapText="1"/>
    </xf>
    <xf numFmtId="0" fontId="6" fillId="0" borderId="0" xfId="0" applyFont="1"/>
    <xf numFmtId="0" fontId="7" fillId="0" borderId="0" xfId="0" applyFont="1" applyBorder="1"/>
    <xf numFmtId="0" fontId="9" fillId="0" borderId="2" xfId="3" applyFont="1" applyFill="1" applyBorder="1"/>
    <xf numFmtId="0" fontId="7" fillId="0" borderId="0" xfId="1" applyFont="1" applyAlignment="1">
      <alignment wrapText="1"/>
    </xf>
    <xf numFmtId="0" fontId="7" fillId="0" borderId="0" xfId="1" applyAlignment="1">
      <alignment wrapText="1"/>
    </xf>
    <xf numFmtId="167" fontId="1" fillId="0" borderId="0" xfId="9" applyNumberFormat="1" applyFont="1"/>
  </cellXfs>
  <cellStyles count="10">
    <cellStyle name="Normal" xfId="0" builtinId="0"/>
    <cellStyle name="Normal 2" xfId="1"/>
    <cellStyle name="Normal 3" xfId="2"/>
    <cellStyle name="Normal 3 2" xfId="4"/>
    <cellStyle name="Normal 3 2 2" xfId="7"/>
    <cellStyle name="Normal 3 3" xfId="8"/>
    <cellStyle name="Normal 4" xfId="3"/>
    <cellStyle name="Normal 5" xfId="6"/>
    <cellStyle name="Percent" xfId="9" builtinId="5"/>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workbookViewId="0">
      <selection activeCell="I15" sqref="I15"/>
    </sheetView>
  </sheetViews>
  <sheetFormatPr defaultColWidth="9.140625" defaultRowHeight="15" x14ac:dyDescent="0.25"/>
  <cols>
    <col min="1" max="1" width="30" style="27" customWidth="1"/>
    <col min="2" max="6" width="9.5703125" style="27" customWidth="1"/>
    <col min="7" max="7" width="14.28515625" style="27" customWidth="1"/>
    <col min="8" max="16384" width="9.140625" style="27"/>
  </cols>
  <sheetData>
    <row r="1" spans="1:8" ht="25.5" customHeight="1" x14ac:dyDescent="0.25">
      <c r="A1" s="48" t="s">
        <v>52</v>
      </c>
      <c r="B1" s="48"/>
      <c r="C1" s="48"/>
      <c r="D1" s="48"/>
      <c r="E1" s="48"/>
      <c r="F1" s="48"/>
      <c r="G1" s="48"/>
    </row>
    <row r="2" spans="1:8" ht="12.75" customHeight="1" x14ac:dyDescent="0.25">
      <c r="A2" s="49" t="s">
        <v>60</v>
      </c>
      <c r="B2" s="49"/>
      <c r="C2" s="49"/>
      <c r="D2" s="49"/>
      <c r="E2" s="49"/>
      <c r="F2" s="49"/>
      <c r="G2" s="49"/>
    </row>
    <row r="3" spans="1:8" ht="12.75" customHeight="1" x14ac:dyDescent="0.25">
      <c r="A3" s="50" t="s">
        <v>29</v>
      </c>
      <c r="B3" s="50"/>
      <c r="C3" s="50"/>
      <c r="D3" s="50"/>
      <c r="E3" s="50"/>
      <c r="F3" s="50"/>
      <c r="G3" s="50"/>
    </row>
    <row r="4" spans="1:8" ht="51.75" customHeight="1" x14ac:dyDescent="0.25">
      <c r="A4" s="28"/>
      <c r="B4" s="29" t="s">
        <v>49</v>
      </c>
      <c r="C4" s="29" t="s">
        <v>50</v>
      </c>
      <c r="D4" s="29" t="s">
        <v>51</v>
      </c>
      <c r="E4" s="29" t="s">
        <v>59</v>
      </c>
      <c r="F4" s="29" t="s">
        <v>61</v>
      </c>
      <c r="G4" s="29" t="s">
        <v>62</v>
      </c>
    </row>
    <row r="5" spans="1:8" ht="12.75" customHeight="1" x14ac:dyDescent="0.25">
      <c r="A5" s="30" t="s">
        <v>0</v>
      </c>
      <c r="B5" s="31">
        <v>3436.8</v>
      </c>
      <c r="C5" s="31">
        <v>3763.71713</v>
      </c>
      <c r="D5" s="31">
        <v>2928.1</v>
      </c>
      <c r="E5" s="31">
        <v>2385.3000000000002</v>
      </c>
      <c r="F5" s="31">
        <v>4784.3999999999996</v>
      </c>
      <c r="G5" s="31">
        <f t="shared" ref="G5:G13" si="0">(F5-B5)</f>
        <v>1347.5999999999995</v>
      </c>
      <c r="H5" s="32"/>
    </row>
    <row r="6" spans="1:8" ht="12.75" customHeight="1" x14ac:dyDescent="0.25">
      <c r="A6" s="30" t="s">
        <v>1</v>
      </c>
      <c r="B6" s="31">
        <v>5845.8</v>
      </c>
      <c r="C6" s="31">
        <v>5271.709844</v>
      </c>
      <c r="D6" s="31">
        <v>3933.6</v>
      </c>
      <c r="E6" s="31">
        <v>3250.3</v>
      </c>
      <c r="F6" s="31">
        <v>6900</v>
      </c>
      <c r="G6" s="31">
        <f t="shared" si="0"/>
        <v>1054.1999999999998</v>
      </c>
      <c r="H6" s="32"/>
    </row>
    <row r="7" spans="1:8" ht="12.75" customHeight="1" x14ac:dyDescent="0.25">
      <c r="A7" s="30" t="s">
        <v>5</v>
      </c>
      <c r="B7" s="31">
        <v>48930.400000000001</v>
      </c>
      <c r="C7" s="31">
        <v>49289.618647000003</v>
      </c>
      <c r="D7" s="31">
        <v>46739.4</v>
      </c>
      <c r="E7" s="31">
        <v>44370.8</v>
      </c>
      <c r="F7" s="31">
        <v>51567.3</v>
      </c>
      <c r="G7" s="31">
        <f t="shared" si="0"/>
        <v>2636.9000000000015</v>
      </c>
      <c r="H7" s="32"/>
    </row>
    <row r="8" spans="1:8" ht="12.75" customHeight="1" x14ac:dyDescent="0.25">
      <c r="A8" s="30" t="s">
        <v>6</v>
      </c>
      <c r="B8" s="31">
        <v>36353</v>
      </c>
      <c r="C8" s="31">
        <v>36821.054587999999</v>
      </c>
      <c r="D8" s="31">
        <v>34519</v>
      </c>
      <c r="E8" s="31">
        <v>32519.8</v>
      </c>
      <c r="F8" s="31">
        <v>38279.800000000003</v>
      </c>
      <c r="G8" s="31">
        <f t="shared" si="0"/>
        <v>1926.8000000000029</v>
      </c>
      <c r="H8" s="32"/>
    </row>
    <row r="9" spans="1:8" ht="12.75" customHeight="1" x14ac:dyDescent="0.25">
      <c r="A9" s="30" t="s">
        <v>7</v>
      </c>
      <c r="B9" s="31">
        <v>1240.7</v>
      </c>
      <c r="C9" s="31">
        <v>1285.003062</v>
      </c>
      <c r="D9" s="31">
        <v>1249.5</v>
      </c>
      <c r="E9" s="31">
        <v>1291.5</v>
      </c>
      <c r="F9" s="31">
        <v>1513.6</v>
      </c>
      <c r="G9" s="31">
        <f t="shared" si="0"/>
        <v>272.89999999999986</v>
      </c>
      <c r="H9" s="32"/>
    </row>
    <row r="10" spans="1:8" ht="12.75" customHeight="1" x14ac:dyDescent="0.25">
      <c r="A10" s="30" t="s">
        <v>8</v>
      </c>
      <c r="B10" s="31">
        <v>694</v>
      </c>
      <c r="C10" s="31">
        <v>673.00510999999995</v>
      </c>
      <c r="D10" s="31">
        <v>666.2</v>
      </c>
      <c r="E10" s="31">
        <v>662.1</v>
      </c>
      <c r="F10" s="31">
        <v>740</v>
      </c>
      <c r="G10" s="31">
        <f t="shared" si="0"/>
        <v>46</v>
      </c>
      <c r="H10" s="32"/>
    </row>
    <row r="11" spans="1:8" ht="12.75" customHeight="1" x14ac:dyDescent="0.25">
      <c r="A11" s="30" t="s">
        <v>3</v>
      </c>
      <c r="B11" s="31">
        <v>43084.6</v>
      </c>
      <c r="C11" s="31">
        <v>44017.908802999998</v>
      </c>
      <c r="D11" s="31">
        <v>42805.9</v>
      </c>
      <c r="E11" s="31">
        <v>41120.5</v>
      </c>
      <c r="F11" s="31">
        <v>44667.3</v>
      </c>
      <c r="G11" s="31">
        <f t="shared" si="0"/>
        <v>1582.7000000000044</v>
      </c>
      <c r="H11" s="32"/>
    </row>
    <row r="12" spans="1:8" ht="12.75" customHeight="1" x14ac:dyDescent="0.25">
      <c r="A12" s="30" t="s">
        <v>9</v>
      </c>
      <c r="B12" s="31">
        <v>8930.2000000000007</v>
      </c>
      <c r="C12" s="31">
        <v>9432.9261439999991</v>
      </c>
      <c r="D12" s="31">
        <v>8704.7000000000007</v>
      </c>
      <c r="E12" s="31">
        <v>7526.4</v>
      </c>
      <c r="F12" s="31">
        <v>8732</v>
      </c>
      <c r="G12" s="31">
        <f t="shared" si="0"/>
        <v>-198.20000000000073</v>
      </c>
      <c r="H12" s="32"/>
    </row>
    <row r="13" spans="1:8" ht="12.75" customHeight="1" x14ac:dyDescent="0.25">
      <c r="A13" s="33" t="s">
        <v>10</v>
      </c>
      <c r="B13" s="34">
        <v>14099.1</v>
      </c>
      <c r="C13" s="34">
        <v>14284.541106999999</v>
      </c>
      <c r="D13" s="34">
        <v>14203.7</v>
      </c>
      <c r="E13" s="34">
        <v>14219.4</v>
      </c>
      <c r="F13" s="34">
        <v>15182.1</v>
      </c>
      <c r="G13" s="34">
        <f t="shared" si="0"/>
        <v>1083</v>
      </c>
      <c r="H13" s="32"/>
    </row>
    <row r="14" spans="1:8" ht="30" customHeight="1" x14ac:dyDescent="0.25">
      <c r="A14" s="51" t="s">
        <v>4</v>
      </c>
      <c r="B14" s="51"/>
      <c r="C14" s="51"/>
      <c r="D14" s="51"/>
      <c r="E14" s="51"/>
      <c r="F14" s="52"/>
      <c r="G14" s="52"/>
    </row>
    <row r="15" spans="1:8" ht="102" customHeight="1" x14ac:dyDescent="0.25">
      <c r="A15" s="53" t="s">
        <v>46</v>
      </c>
      <c r="B15" s="53"/>
      <c r="C15" s="53"/>
      <c r="D15" s="53"/>
      <c r="E15" s="53"/>
      <c r="F15" s="53"/>
      <c r="G15" s="53"/>
    </row>
    <row r="18" spans="1:6" x14ac:dyDescent="0.25">
      <c r="A18" s="46"/>
      <c r="B18" s="47"/>
      <c r="C18" s="47"/>
      <c r="D18" s="47"/>
      <c r="E18" s="47"/>
      <c r="F18" s="62"/>
    </row>
    <row r="19" spans="1:6" x14ac:dyDescent="0.25">
      <c r="A19" s="46"/>
    </row>
    <row r="20" spans="1:6" x14ac:dyDescent="0.25">
      <c r="A20" s="46"/>
    </row>
    <row r="21" spans="1:6" x14ac:dyDescent="0.25">
      <c r="A21" s="46"/>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8" sqref="B18:F18"/>
    </sheetView>
  </sheetViews>
  <sheetFormatPr defaultColWidth="9.140625" defaultRowHeight="15" x14ac:dyDescent="0.25"/>
  <cols>
    <col min="1" max="1" width="30" style="27" customWidth="1"/>
    <col min="2" max="6" width="9.5703125" style="27" customWidth="1"/>
    <col min="7" max="7" width="14.28515625" style="27" customWidth="1"/>
    <col min="8" max="16384" width="9.140625" style="27"/>
  </cols>
  <sheetData>
    <row r="1" spans="1:8" ht="25.5" customHeight="1" x14ac:dyDescent="0.25">
      <c r="A1" s="54" t="s">
        <v>55</v>
      </c>
      <c r="B1" s="54"/>
      <c r="C1" s="54"/>
      <c r="D1" s="54"/>
      <c r="E1" s="54"/>
      <c r="F1" s="54"/>
      <c r="G1" s="54"/>
    </row>
    <row r="2" spans="1:8" ht="12.75" customHeight="1" x14ac:dyDescent="0.25">
      <c r="A2" s="49" t="s">
        <v>60</v>
      </c>
      <c r="B2" s="49"/>
      <c r="C2" s="49"/>
      <c r="D2" s="49"/>
      <c r="E2" s="49"/>
      <c r="F2" s="49"/>
      <c r="G2" s="49"/>
    </row>
    <row r="3" spans="1:8" ht="12.75" customHeight="1" x14ac:dyDescent="0.25">
      <c r="A3" s="50" t="s">
        <v>29</v>
      </c>
      <c r="B3" s="50"/>
      <c r="C3" s="50"/>
      <c r="D3" s="50"/>
      <c r="E3" s="50"/>
      <c r="F3" s="50"/>
      <c r="G3" s="50"/>
    </row>
    <row r="4" spans="1:8" ht="51.75" customHeight="1" x14ac:dyDescent="0.25">
      <c r="A4" s="35" t="s">
        <v>35</v>
      </c>
      <c r="B4" s="29" t="s">
        <v>49</v>
      </c>
      <c r="C4" s="29" t="s">
        <v>50</v>
      </c>
      <c r="D4" s="29" t="s">
        <v>51</v>
      </c>
      <c r="E4" s="29" t="s">
        <v>59</v>
      </c>
      <c r="F4" s="29" t="s">
        <v>61</v>
      </c>
      <c r="G4" s="29" t="s">
        <v>62</v>
      </c>
    </row>
    <row r="5" spans="1:8" ht="12.75" customHeight="1" x14ac:dyDescent="0.25">
      <c r="A5" s="30" t="s">
        <v>0</v>
      </c>
      <c r="B5" s="31">
        <v>2575.9</v>
      </c>
      <c r="C5" s="31">
        <v>2372.8801490000001</v>
      </c>
      <c r="D5" s="31">
        <v>2382.5</v>
      </c>
      <c r="E5" s="31">
        <v>1539.4</v>
      </c>
      <c r="F5" s="31">
        <v>3557</v>
      </c>
      <c r="G5" s="31">
        <f>(F5-B5)</f>
        <v>981.09999999999991</v>
      </c>
      <c r="H5" s="32"/>
    </row>
    <row r="6" spans="1:8" ht="12.75" customHeight="1" x14ac:dyDescent="0.25">
      <c r="A6" s="30" t="s">
        <v>1</v>
      </c>
      <c r="B6" s="31">
        <v>4459.7</v>
      </c>
      <c r="C6" s="31">
        <v>3539.539538</v>
      </c>
      <c r="D6" s="31">
        <v>3230.9</v>
      </c>
      <c r="E6" s="31">
        <v>2203.4</v>
      </c>
      <c r="F6" s="31">
        <v>5256.9</v>
      </c>
      <c r="G6" s="31">
        <f t="shared" ref="G6:G13" si="0">(F6-B6)</f>
        <v>797.19999999999982</v>
      </c>
      <c r="H6" s="32"/>
    </row>
    <row r="7" spans="1:8" ht="12.75" customHeight="1" x14ac:dyDescent="0.25">
      <c r="A7" s="30" t="s">
        <v>5</v>
      </c>
      <c r="B7" s="31">
        <v>36611.699999999997</v>
      </c>
      <c r="C7" s="31">
        <v>36259.106196000001</v>
      </c>
      <c r="D7" s="31">
        <v>35838.800000000003</v>
      </c>
      <c r="E7" s="31">
        <v>33655.699999999997</v>
      </c>
      <c r="F7" s="31">
        <v>38793.699999999997</v>
      </c>
      <c r="G7" s="31">
        <f t="shared" si="0"/>
        <v>2182</v>
      </c>
      <c r="H7" s="32"/>
    </row>
    <row r="8" spans="1:8" ht="12.75" customHeight="1" x14ac:dyDescent="0.25">
      <c r="A8" s="30" t="s">
        <v>6</v>
      </c>
      <c r="B8" s="31">
        <v>26167.1</v>
      </c>
      <c r="C8" s="31">
        <v>25954.051479999998</v>
      </c>
      <c r="D8" s="31">
        <v>25685.1</v>
      </c>
      <c r="E8" s="31">
        <v>23777.8</v>
      </c>
      <c r="F8" s="31">
        <v>27662.400000000001</v>
      </c>
      <c r="G8" s="31">
        <f t="shared" si="0"/>
        <v>1495.3000000000029</v>
      </c>
      <c r="H8" s="32"/>
    </row>
    <row r="9" spans="1:8" ht="12.75" customHeight="1" x14ac:dyDescent="0.25">
      <c r="A9" s="30" t="s">
        <v>7</v>
      </c>
      <c r="B9" s="31">
        <v>918.7</v>
      </c>
      <c r="C9" s="31">
        <v>943.48413600000003</v>
      </c>
      <c r="D9" s="31">
        <v>934</v>
      </c>
      <c r="E9" s="31">
        <v>957.4</v>
      </c>
      <c r="F9" s="31">
        <v>1132.8</v>
      </c>
      <c r="G9" s="31">
        <f t="shared" si="0"/>
        <v>214.09999999999991</v>
      </c>
      <c r="H9" s="32"/>
    </row>
    <row r="10" spans="1:8" ht="12.75" customHeight="1" x14ac:dyDescent="0.25">
      <c r="A10" s="30" t="s">
        <v>8</v>
      </c>
      <c r="B10" s="31">
        <v>472.2</v>
      </c>
      <c r="C10" s="31">
        <v>454.68238000000002</v>
      </c>
      <c r="D10" s="31">
        <v>460.2</v>
      </c>
      <c r="E10" s="31">
        <v>464.8</v>
      </c>
      <c r="F10" s="31">
        <v>529</v>
      </c>
      <c r="G10" s="31">
        <f t="shared" si="0"/>
        <v>56.800000000000011</v>
      </c>
      <c r="H10" s="32"/>
    </row>
    <row r="11" spans="1:8" ht="12.75" customHeight="1" x14ac:dyDescent="0.25">
      <c r="A11" s="30" t="s">
        <v>3</v>
      </c>
      <c r="B11" s="31">
        <v>32152</v>
      </c>
      <c r="C11" s="31">
        <v>32719.566653999995</v>
      </c>
      <c r="D11" s="31">
        <v>32607.9</v>
      </c>
      <c r="E11" s="31">
        <v>31452.3</v>
      </c>
      <c r="F11" s="31">
        <v>32536.799999999999</v>
      </c>
      <c r="G11" s="31">
        <f t="shared" si="0"/>
        <v>384.79999999999927</v>
      </c>
      <c r="H11" s="32"/>
    </row>
    <row r="12" spans="1:8" ht="12.75" customHeight="1" x14ac:dyDescent="0.25">
      <c r="A12" s="30" t="s">
        <v>9</v>
      </c>
      <c r="B12" s="31">
        <v>6013.7</v>
      </c>
      <c r="C12" s="31">
        <v>6311.7995510000001</v>
      </c>
      <c r="D12" s="31">
        <v>6022.7</v>
      </c>
      <c r="E12" s="31">
        <v>5180.2</v>
      </c>
      <c r="F12" s="31">
        <v>5909.8</v>
      </c>
      <c r="G12" s="31">
        <f t="shared" si="0"/>
        <v>-103.89999999999964</v>
      </c>
      <c r="H12" s="32"/>
    </row>
    <row r="13" spans="1:8" ht="12.75" customHeight="1" x14ac:dyDescent="0.25">
      <c r="A13" s="33" t="s">
        <v>10</v>
      </c>
      <c r="B13" s="34">
        <v>10254.4</v>
      </c>
      <c r="C13" s="34">
        <v>10352.959063</v>
      </c>
      <c r="D13" s="34">
        <v>10617.6</v>
      </c>
      <c r="E13" s="34">
        <v>10534.5</v>
      </c>
      <c r="F13" s="34">
        <v>11107.2</v>
      </c>
      <c r="G13" s="34">
        <f t="shared" si="0"/>
        <v>852.80000000000109</v>
      </c>
      <c r="H13" s="32"/>
    </row>
    <row r="14" spans="1:8" ht="30" customHeight="1" x14ac:dyDescent="0.25">
      <c r="A14" s="51" t="s">
        <v>4</v>
      </c>
      <c r="B14" s="51"/>
      <c r="C14" s="51"/>
      <c r="D14" s="51"/>
      <c r="E14" s="51"/>
      <c r="F14" s="52"/>
      <c r="G14" s="52"/>
    </row>
    <row r="15" spans="1:8" ht="106.5" customHeight="1" x14ac:dyDescent="0.25">
      <c r="A15" s="53" t="s">
        <v>46</v>
      </c>
      <c r="B15" s="53"/>
      <c r="C15" s="53"/>
      <c r="D15" s="53"/>
      <c r="E15" s="53"/>
      <c r="F15" s="53"/>
      <c r="G15" s="53"/>
    </row>
    <row r="17" spans="2:5" x14ac:dyDescent="0.25">
      <c r="B17" s="47"/>
      <c r="C17" s="47"/>
      <c r="D17" s="47"/>
      <c r="E17" s="47"/>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workbookViewId="0">
      <selection activeCell="G16" sqref="G16"/>
    </sheetView>
  </sheetViews>
  <sheetFormatPr defaultColWidth="9.140625" defaultRowHeight="15" x14ac:dyDescent="0.25"/>
  <cols>
    <col min="1" max="1" width="30" style="27" customWidth="1"/>
    <col min="2" max="6" width="9.5703125" style="27" customWidth="1"/>
    <col min="7" max="7" width="14.28515625" style="27" customWidth="1"/>
    <col min="8" max="16384" width="9.140625" style="27"/>
  </cols>
  <sheetData>
    <row r="1" spans="1:8" ht="25.5" customHeight="1" x14ac:dyDescent="0.25">
      <c r="A1" s="54" t="s">
        <v>53</v>
      </c>
      <c r="B1" s="54"/>
      <c r="C1" s="54"/>
      <c r="D1" s="54"/>
      <c r="E1" s="54"/>
      <c r="F1" s="54"/>
      <c r="G1" s="54"/>
    </row>
    <row r="2" spans="1:8" ht="12.75" customHeight="1" x14ac:dyDescent="0.25">
      <c r="A2" s="49" t="s">
        <v>66</v>
      </c>
      <c r="B2" s="49"/>
      <c r="C2" s="49"/>
      <c r="D2" s="49"/>
      <c r="E2" s="49"/>
      <c r="F2" s="49"/>
      <c r="G2" s="49"/>
    </row>
    <row r="3" spans="1:8" ht="12.75" customHeight="1" x14ac:dyDescent="0.25">
      <c r="A3" s="50" t="s">
        <v>29</v>
      </c>
      <c r="B3" s="50"/>
      <c r="C3" s="50"/>
      <c r="D3" s="50"/>
      <c r="E3" s="50"/>
      <c r="F3" s="50"/>
      <c r="G3" s="50"/>
    </row>
    <row r="4" spans="1:8" ht="51.75" customHeight="1" x14ac:dyDescent="0.25">
      <c r="A4" s="35" t="s">
        <v>36</v>
      </c>
      <c r="B4" s="29" t="s">
        <v>49</v>
      </c>
      <c r="C4" s="29" t="s">
        <v>50</v>
      </c>
      <c r="D4" s="29" t="s">
        <v>51</v>
      </c>
      <c r="E4" s="29" t="s">
        <v>59</v>
      </c>
      <c r="F4" s="29" t="s">
        <v>61</v>
      </c>
      <c r="G4" s="29" t="s">
        <v>62</v>
      </c>
    </row>
    <row r="5" spans="1:8" ht="12.75" customHeight="1" x14ac:dyDescent="0.25">
      <c r="A5" s="30" t="s">
        <v>0</v>
      </c>
      <c r="B5" s="31">
        <v>860.9</v>
      </c>
      <c r="C5" s="31">
        <v>1390.8369809999999</v>
      </c>
      <c r="D5" s="31">
        <v>545.6</v>
      </c>
      <c r="E5" s="31">
        <v>845.9</v>
      </c>
      <c r="F5" s="31">
        <v>1227.4000000000001</v>
      </c>
      <c r="G5" s="31">
        <f>(F5-B5)</f>
        <v>366.50000000000011</v>
      </c>
      <c r="H5" s="32"/>
    </row>
    <row r="6" spans="1:8" ht="12.75" customHeight="1" x14ac:dyDescent="0.25">
      <c r="A6" s="30" t="s">
        <v>1</v>
      </c>
      <c r="B6" s="31">
        <v>1386.1</v>
      </c>
      <c r="C6" s="31">
        <v>1732.170306</v>
      </c>
      <c r="D6" s="31">
        <v>702.7</v>
      </c>
      <c r="E6" s="31">
        <v>1046.9000000000001</v>
      </c>
      <c r="F6" s="31">
        <v>1643.1</v>
      </c>
      <c r="G6" s="31">
        <f t="shared" ref="G6:G13" si="0">(F6-B6)</f>
        <v>257</v>
      </c>
      <c r="H6" s="32"/>
    </row>
    <row r="7" spans="1:8" ht="12.75" customHeight="1" x14ac:dyDescent="0.25">
      <c r="A7" s="30" t="s">
        <v>5</v>
      </c>
      <c r="B7" s="31">
        <v>12318</v>
      </c>
      <c r="C7" s="31">
        <v>13030.512451000002</v>
      </c>
      <c r="D7" s="31">
        <v>10900.6</v>
      </c>
      <c r="E7" s="31">
        <v>10715.1</v>
      </c>
      <c r="F7" s="31">
        <v>12773.6</v>
      </c>
      <c r="G7" s="31">
        <f t="shared" si="0"/>
        <v>455.60000000000036</v>
      </c>
      <c r="H7" s="32"/>
    </row>
    <row r="8" spans="1:8" ht="12.75" customHeight="1" x14ac:dyDescent="0.25">
      <c r="A8" s="30" t="s">
        <v>6</v>
      </c>
      <c r="B8" s="31">
        <v>10185.200000000001</v>
      </c>
      <c r="C8" s="31">
        <v>10867.003108000001</v>
      </c>
      <c r="D8" s="31">
        <v>8833.9</v>
      </c>
      <c r="E8" s="31">
        <v>8742</v>
      </c>
      <c r="F8" s="31">
        <v>10617.4</v>
      </c>
      <c r="G8" s="31">
        <f t="shared" si="0"/>
        <v>432.19999999999891</v>
      </c>
      <c r="H8" s="32"/>
    </row>
    <row r="9" spans="1:8" ht="12.75" customHeight="1" x14ac:dyDescent="0.25">
      <c r="A9" s="30" t="s">
        <v>7</v>
      </c>
      <c r="B9" s="31">
        <v>322</v>
      </c>
      <c r="C9" s="31">
        <v>341.51892600000002</v>
      </c>
      <c r="D9" s="31">
        <v>315.5</v>
      </c>
      <c r="E9" s="31">
        <v>334.1</v>
      </c>
      <c r="F9" s="31">
        <v>380.8</v>
      </c>
      <c r="G9" s="31">
        <f t="shared" si="0"/>
        <v>58.800000000000011</v>
      </c>
      <c r="H9" s="32"/>
    </row>
    <row r="10" spans="1:8" ht="12.75" customHeight="1" x14ac:dyDescent="0.25">
      <c r="A10" s="30" t="s">
        <v>8</v>
      </c>
      <c r="B10" s="31">
        <v>221.8</v>
      </c>
      <c r="C10" s="31">
        <v>218.32273000000001</v>
      </c>
      <c r="D10" s="31">
        <v>206</v>
      </c>
      <c r="E10" s="31">
        <v>197.3</v>
      </c>
      <c r="F10" s="31">
        <v>211</v>
      </c>
      <c r="G10" s="31">
        <f t="shared" si="0"/>
        <v>-10.800000000000011</v>
      </c>
      <c r="H10" s="32"/>
    </row>
    <row r="11" spans="1:8" ht="12.75" customHeight="1" x14ac:dyDescent="0.25">
      <c r="A11" s="30" t="s">
        <v>3</v>
      </c>
      <c r="B11" s="31">
        <v>10932.6</v>
      </c>
      <c r="C11" s="31">
        <v>11298.342149</v>
      </c>
      <c r="D11" s="31">
        <v>10198</v>
      </c>
      <c r="E11" s="31">
        <v>9668.2000000000007</v>
      </c>
      <c r="F11" s="31">
        <v>11130.5</v>
      </c>
      <c r="G11" s="31">
        <f t="shared" si="0"/>
        <v>197.89999999999964</v>
      </c>
      <c r="H11" s="32"/>
    </row>
    <row r="12" spans="1:8" ht="12.75" customHeight="1" x14ac:dyDescent="0.25">
      <c r="A12" s="30" t="s">
        <v>9</v>
      </c>
      <c r="B12" s="31">
        <v>2916.5</v>
      </c>
      <c r="C12" s="31">
        <v>3121.126593</v>
      </c>
      <c r="D12" s="31">
        <v>2682</v>
      </c>
      <c r="E12" s="31">
        <v>2346.1999999999998</v>
      </c>
      <c r="F12" s="31">
        <v>2822.2</v>
      </c>
      <c r="G12" s="31">
        <f t="shared" si="0"/>
        <v>-94.300000000000182</v>
      </c>
      <c r="H12" s="32"/>
    </row>
    <row r="13" spans="1:8" ht="12.75" customHeight="1" x14ac:dyDescent="0.25">
      <c r="A13" s="33" t="s">
        <v>10</v>
      </c>
      <c r="B13" s="34">
        <v>3844.3</v>
      </c>
      <c r="C13" s="34">
        <v>3931.5820440000002</v>
      </c>
      <c r="D13" s="34">
        <v>3586.1</v>
      </c>
      <c r="E13" s="34">
        <v>3684.9</v>
      </c>
      <c r="F13" s="34">
        <v>4074.9</v>
      </c>
      <c r="G13" s="34">
        <f t="shared" si="0"/>
        <v>230.59999999999991</v>
      </c>
      <c r="H13" s="32"/>
    </row>
    <row r="14" spans="1:8" ht="30" customHeight="1" x14ac:dyDescent="0.25">
      <c r="A14" s="51" t="s">
        <v>4</v>
      </c>
      <c r="B14" s="51"/>
      <c r="C14" s="51"/>
      <c r="D14" s="51"/>
      <c r="E14" s="51"/>
      <c r="F14" s="52"/>
      <c r="G14" s="52"/>
    </row>
    <row r="15" spans="1:8" ht="103.5" customHeight="1" x14ac:dyDescent="0.25">
      <c r="A15" s="53" t="s">
        <v>47</v>
      </c>
      <c r="B15" s="53"/>
      <c r="C15" s="53"/>
      <c r="D15" s="53"/>
      <c r="E15" s="53"/>
      <c r="F15" s="53"/>
      <c r="G15" s="53"/>
    </row>
    <row r="18" spans="2:6" x14ac:dyDescent="0.25">
      <c r="B18" s="47"/>
      <c r="C18" s="47"/>
      <c r="D18" s="47"/>
      <c r="E18" s="47"/>
      <c r="F18" s="47"/>
    </row>
  </sheetData>
  <mergeCells count="5">
    <mergeCell ref="A1:G1"/>
    <mergeCell ref="A2:G2"/>
    <mergeCell ref="A3:G3"/>
    <mergeCell ref="A14:G14"/>
    <mergeCell ref="A15:G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10" workbookViewId="0">
      <selection activeCell="C31" sqref="C31"/>
    </sheetView>
  </sheetViews>
  <sheetFormatPr defaultColWidth="9.140625" defaultRowHeight="12.75" x14ac:dyDescent="0.2"/>
  <cols>
    <col min="1" max="1" width="36.42578125" style="25" customWidth="1"/>
    <col min="2" max="2" width="9.140625" style="25"/>
    <col min="3" max="3" width="10.7109375" style="25" customWidth="1"/>
    <col min="4" max="4" width="9.140625" style="25"/>
    <col min="5" max="5" width="9.85546875" style="25" customWidth="1"/>
    <col min="6" max="6" width="11.140625" style="25" customWidth="1"/>
    <col min="7" max="7" width="3" style="25" customWidth="1"/>
    <col min="8" max="16384" width="9.140625" style="25"/>
  </cols>
  <sheetData>
    <row r="1" spans="1:13" ht="25.5" customHeight="1" x14ac:dyDescent="0.2">
      <c r="A1" s="56" t="s">
        <v>54</v>
      </c>
      <c r="B1" s="56"/>
      <c r="C1" s="56"/>
      <c r="D1" s="56"/>
      <c r="E1" s="56"/>
      <c r="F1" s="56"/>
      <c r="G1" s="26"/>
    </row>
    <row r="2" spans="1:13" x14ac:dyDescent="0.2">
      <c r="A2" s="57" t="s">
        <v>60</v>
      </c>
      <c r="B2" s="57"/>
      <c r="C2" s="57"/>
      <c r="D2" s="57"/>
      <c r="E2" s="57"/>
      <c r="F2" s="57"/>
      <c r="G2" s="26"/>
    </row>
    <row r="3" spans="1:13" x14ac:dyDescent="0.2">
      <c r="A3" s="58" t="s">
        <v>29</v>
      </c>
      <c r="B3" s="58"/>
      <c r="C3" s="58"/>
      <c r="D3" s="58"/>
      <c r="E3" s="58"/>
      <c r="F3" s="58"/>
      <c r="G3" s="26"/>
    </row>
    <row r="4" spans="1:13" ht="63.75" customHeight="1" x14ac:dyDescent="0.2">
      <c r="A4" s="3"/>
      <c r="B4" s="8" t="s">
        <v>63</v>
      </c>
      <c r="C4" s="8" t="s">
        <v>64</v>
      </c>
      <c r="D4" s="8" t="s">
        <v>11</v>
      </c>
      <c r="E4" s="9" t="s">
        <v>58</v>
      </c>
      <c r="F4" s="9" t="s">
        <v>65</v>
      </c>
      <c r="G4" s="26"/>
      <c r="H4" s="36"/>
      <c r="I4" s="36"/>
      <c r="J4" s="36"/>
      <c r="K4" s="36"/>
      <c r="L4" s="36"/>
      <c r="M4" s="36"/>
    </row>
    <row r="5" spans="1:13" ht="25.5" customHeight="1" x14ac:dyDescent="0.2">
      <c r="A5" s="4" t="s">
        <v>2</v>
      </c>
      <c r="B5" s="6"/>
      <c r="C5" s="6"/>
      <c r="D5" s="6"/>
      <c r="E5" s="6"/>
      <c r="F5" s="6"/>
      <c r="G5" s="26"/>
      <c r="H5" s="36"/>
      <c r="I5" s="36"/>
      <c r="J5" s="36"/>
      <c r="K5" s="36"/>
      <c r="L5" s="36"/>
      <c r="M5" s="36"/>
    </row>
    <row r="6" spans="1:13" x14ac:dyDescent="0.2">
      <c r="A6" s="2" t="s">
        <v>32</v>
      </c>
      <c r="B6" s="10">
        <v>36353</v>
      </c>
      <c r="C6" s="44">
        <v>38279.800000000003</v>
      </c>
      <c r="D6" s="10">
        <f t="shared" ref="D6:D12" si="0">(C6-B6)</f>
        <v>1926.8000000000029</v>
      </c>
      <c r="E6" s="19">
        <f t="shared" ref="E6:E12" si="1">(C6-B6)/B6*100</f>
        <v>5.3002503232195499</v>
      </c>
      <c r="F6" s="19">
        <f>(C6/C12)*100</f>
        <v>74.232701731523662</v>
      </c>
      <c r="G6" s="26"/>
      <c r="H6" s="36"/>
      <c r="I6" s="36"/>
      <c r="J6" s="36"/>
      <c r="K6" s="36"/>
      <c r="L6" s="36"/>
      <c r="M6" s="36"/>
    </row>
    <row r="7" spans="1:13" x14ac:dyDescent="0.2">
      <c r="A7" s="2" t="s">
        <v>12</v>
      </c>
      <c r="B7" s="10">
        <v>903.6</v>
      </c>
      <c r="C7" s="44">
        <v>808.6</v>
      </c>
      <c r="D7" s="10">
        <f t="shared" si="0"/>
        <v>-95</v>
      </c>
      <c r="E7" s="19">
        <f t="shared" si="1"/>
        <v>-10.513501549358123</v>
      </c>
      <c r="F7" s="19">
        <f>(C7/C12)*100</f>
        <v>1.5680479683830646</v>
      </c>
      <c r="G7" s="26"/>
    </row>
    <row r="8" spans="1:13" x14ac:dyDescent="0.2">
      <c r="A8" s="2" t="s">
        <v>13</v>
      </c>
      <c r="B8" s="10">
        <v>1240.7</v>
      </c>
      <c r="C8" s="44">
        <v>1513.6</v>
      </c>
      <c r="D8" s="10">
        <f t="shared" si="0"/>
        <v>272.89999999999986</v>
      </c>
      <c r="E8" s="19">
        <f t="shared" si="1"/>
        <v>21.995647618279992</v>
      </c>
      <c r="F8" s="19">
        <f>(C8/C12)*100</f>
        <v>2.9351934268422037</v>
      </c>
      <c r="G8" s="26"/>
    </row>
    <row r="9" spans="1:13" x14ac:dyDescent="0.2">
      <c r="A9" s="2" t="s">
        <v>14</v>
      </c>
      <c r="B9" s="10">
        <v>694</v>
      </c>
      <c r="C9" s="44">
        <v>740</v>
      </c>
      <c r="D9" s="10">
        <f t="shared" si="0"/>
        <v>46</v>
      </c>
      <c r="E9" s="19">
        <f t="shared" si="1"/>
        <v>6.6282420749279538</v>
      </c>
      <c r="F9" s="19">
        <f>(C9/C12)*100</f>
        <v>1.4350179280280331</v>
      </c>
      <c r="G9" s="26"/>
    </row>
    <row r="10" spans="1:13" x14ac:dyDescent="0.2">
      <c r="A10" s="2" t="s">
        <v>26</v>
      </c>
      <c r="B10" s="10">
        <v>7608.2</v>
      </c>
      <c r="C10" s="44">
        <v>7774.3</v>
      </c>
      <c r="D10" s="10">
        <f t="shared" si="0"/>
        <v>166.10000000000036</v>
      </c>
      <c r="E10" s="19">
        <f t="shared" si="1"/>
        <v>2.1831707894114292</v>
      </c>
      <c r="F10" s="19">
        <f>(C10/C12)*100</f>
        <v>15.076026861984241</v>
      </c>
      <c r="G10" s="26"/>
    </row>
    <row r="11" spans="1:13" x14ac:dyDescent="0.2">
      <c r="A11" s="2" t="s">
        <v>27</v>
      </c>
      <c r="B11" s="10">
        <v>2130.9</v>
      </c>
      <c r="C11" s="44">
        <v>2451</v>
      </c>
      <c r="D11" s="10">
        <f t="shared" si="0"/>
        <v>320.09999999999991</v>
      </c>
      <c r="E11" s="19">
        <f t="shared" si="1"/>
        <v>15.021821765451213</v>
      </c>
      <c r="F11" s="19">
        <f>(C11/C12)*100</f>
        <v>4.7530120832387963</v>
      </c>
      <c r="G11" s="26"/>
    </row>
    <row r="12" spans="1:13" x14ac:dyDescent="0.2">
      <c r="A12" s="7" t="s">
        <v>37</v>
      </c>
      <c r="B12" s="11">
        <f>SUM(B6:B11)</f>
        <v>48930.399999999994</v>
      </c>
      <c r="C12" s="45">
        <f>SUM(C6:C11)</f>
        <v>51567.3</v>
      </c>
      <c r="D12" s="12">
        <f t="shared" si="0"/>
        <v>2636.9000000000087</v>
      </c>
      <c r="E12" s="20">
        <f t="shared" si="1"/>
        <v>5.3890832692968154</v>
      </c>
      <c r="F12" s="21">
        <f>SUM(F6:F11)</f>
        <v>100.00000000000001</v>
      </c>
      <c r="G12" s="26"/>
    </row>
    <row r="13" spans="1:13" ht="25.5" customHeight="1" x14ac:dyDescent="0.2">
      <c r="A13" s="7" t="s">
        <v>15</v>
      </c>
      <c r="B13" s="5"/>
      <c r="C13" s="5"/>
      <c r="D13" s="14"/>
      <c r="E13" s="16"/>
      <c r="F13" s="15"/>
      <c r="G13" s="26"/>
    </row>
    <row r="14" spans="1:13" x14ac:dyDescent="0.2">
      <c r="A14" s="2" t="s">
        <v>16</v>
      </c>
      <c r="B14" s="10">
        <v>8930.2000000000007</v>
      </c>
      <c r="C14" s="44">
        <v>8732</v>
      </c>
      <c r="D14" s="10">
        <f t="shared" ref="D14:D22" si="2">(C14-B14)</f>
        <v>-198.20000000000073</v>
      </c>
      <c r="E14" s="19">
        <f t="shared" ref="E14:E22" si="3">(C14-B14)/B14*100</f>
        <v>-2.2194351750240835</v>
      </c>
      <c r="F14" s="19">
        <f>(C14/C22)*100</f>
        <v>19.548976544362429</v>
      </c>
      <c r="G14" s="26"/>
    </row>
    <row r="15" spans="1:13" x14ac:dyDescent="0.2">
      <c r="A15" s="2" t="s">
        <v>17</v>
      </c>
      <c r="B15" s="10">
        <v>14099.1</v>
      </c>
      <c r="C15" s="44">
        <v>15182.1</v>
      </c>
      <c r="D15" s="10">
        <f t="shared" si="2"/>
        <v>1083</v>
      </c>
      <c r="E15" s="19">
        <f t="shared" si="3"/>
        <v>7.6813413622146092</v>
      </c>
      <c r="F15" s="19">
        <f>(C15/C22)*100</f>
        <v>33.989294181649662</v>
      </c>
      <c r="G15" s="26"/>
    </row>
    <row r="16" spans="1:13" x14ac:dyDescent="0.2">
      <c r="A16" s="2" t="s">
        <v>18</v>
      </c>
      <c r="B16" s="10">
        <v>2258.8000000000002</v>
      </c>
      <c r="C16" s="44">
        <v>2480</v>
      </c>
      <c r="D16" s="10">
        <f t="shared" si="2"/>
        <v>221.19999999999982</v>
      </c>
      <c r="E16" s="19">
        <f t="shared" si="3"/>
        <v>9.7928103417743841</v>
      </c>
      <c r="F16" s="19">
        <f>(C16/C22)*100</f>
        <v>5.5521600813122793</v>
      </c>
      <c r="G16" s="26"/>
    </row>
    <row r="17" spans="1:7" x14ac:dyDescent="0.2">
      <c r="A17" s="2" t="s">
        <v>19</v>
      </c>
      <c r="B17" s="37">
        <v>2360.5</v>
      </c>
      <c r="C17" s="44">
        <v>2551.9</v>
      </c>
      <c r="D17" s="10">
        <f t="shared" si="2"/>
        <v>191.40000000000009</v>
      </c>
      <c r="E17" s="19">
        <f t="shared" si="3"/>
        <v>8.1084515992374548</v>
      </c>
      <c r="F17" s="19">
        <f>(C17/C22)*100</f>
        <v>5.713127948185809</v>
      </c>
      <c r="G17" s="26"/>
    </row>
    <row r="18" spans="1:7" x14ac:dyDescent="0.2">
      <c r="A18" s="2" t="s">
        <v>20</v>
      </c>
      <c r="B18" s="10">
        <v>834.2</v>
      </c>
      <c r="C18" s="44">
        <v>857.4</v>
      </c>
      <c r="D18" s="10">
        <f t="shared" si="2"/>
        <v>23.199999999999932</v>
      </c>
      <c r="E18" s="19">
        <f t="shared" si="3"/>
        <v>2.781107648046024</v>
      </c>
      <c r="F18" s="19">
        <f>(C18/C22)*100</f>
        <v>1.9195250216601405</v>
      </c>
      <c r="G18" s="26"/>
    </row>
    <row r="19" spans="1:7" x14ac:dyDescent="0.2">
      <c r="A19" s="2" t="s">
        <v>21</v>
      </c>
      <c r="B19" s="10">
        <v>515.70000000000005</v>
      </c>
      <c r="C19" s="44">
        <v>614.5</v>
      </c>
      <c r="D19" s="10">
        <f t="shared" si="2"/>
        <v>98.799999999999955</v>
      </c>
      <c r="E19" s="19">
        <f t="shared" si="3"/>
        <v>19.158425441147944</v>
      </c>
      <c r="F19" s="19">
        <f>(C19/C22)*100</f>
        <v>1.3757267620832241</v>
      </c>
      <c r="G19" s="26"/>
    </row>
    <row r="20" spans="1:7" x14ac:dyDescent="0.2">
      <c r="A20" s="2" t="s">
        <v>26</v>
      </c>
      <c r="B20" s="10">
        <v>5554.5</v>
      </c>
      <c r="C20" s="44">
        <v>5675.8</v>
      </c>
      <c r="D20" s="10">
        <f t="shared" si="2"/>
        <v>121.30000000000018</v>
      </c>
      <c r="E20" s="19">
        <f t="shared" si="3"/>
        <v>2.1838149248357221</v>
      </c>
      <c r="F20" s="19">
        <f>(C20/C22)*100</f>
        <v>12.706834753835579</v>
      </c>
      <c r="G20" s="26"/>
    </row>
    <row r="21" spans="1:7" x14ac:dyDescent="0.2">
      <c r="A21" s="2" t="s">
        <v>38</v>
      </c>
      <c r="B21" s="10">
        <v>8531.6</v>
      </c>
      <c r="C21" s="44">
        <v>8573.6</v>
      </c>
      <c r="D21" s="10">
        <f t="shared" si="2"/>
        <v>42</v>
      </c>
      <c r="E21" s="19">
        <f t="shared" si="3"/>
        <v>0.49228749589760418</v>
      </c>
      <c r="F21" s="19">
        <f>(C21/C22)*100</f>
        <v>19.194354706910872</v>
      </c>
      <c r="G21" s="26"/>
    </row>
    <row r="22" spans="1:7" x14ac:dyDescent="0.2">
      <c r="A22" s="7" t="s">
        <v>22</v>
      </c>
      <c r="B22" s="11">
        <f>SUM(B14:B21)</f>
        <v>43084.6</v>
      </c>
      <c r="C22" s="45">
        <f>SUM(C14:C21)</f>
        <v>44667.3</v>
      </c>
      <c r="D22" s="12">
        <f t="shared" si="2"/>
        <v>1582.7000000000044</v>
      </c>
      <c r="E22" s="20">
        <f t="shared" si="3"/>
        <v>3.6734703351081461</v>
      </c>
      <c r="F22" s="21">
        <f>SUM(F14:F21)</f>
        <v>99.999999999999986</v>
      </c>
      <c r="G22" s="26"/>
    </row>
    <row r="23" spans="1:7" ht="25.5" customHeight="1" x14ac:dyDescent="0.2">
      <c r="A23" s="7" t="s">
        <v>25</v>
      </c>
      <c r="B23" s="5"/>
      <c r="C23" s="5"/>
      <c r="D23" s="14"/>
      <c r="E23" s="16"/>
      <c r="F23" s="15"/>
      <c r="G23" s="26"/>
    </row>
    <row r="24" spans="1:7" x14ac:dyDescent="0.2">
      <c r="A24" s="1" t="s">
        <v>23</v>
      </c>
      <c r="B24" s="12">
        <v>5845.8</v>
      </c>
      <c r="C24" s="12">
        <v>6900</v>
      </c>
      <c r="D24" s="12">
        <f t="shared" ref="D24:D31" si="4">(C24-B24)</f>
        <v>1054.1999999999998</v>
      </c>
      <c r="E24" s="20">
        <f t="shared" ref="E24:E30" si="5">(C24-B24)/B24*100</f>
        <v>18.033459919942519</v>
      </c>
      <c r="F24" s="18" t="s">
        <v>31</v>
      </c>
      <c r="G24" s="26"/>
    </row>
    <row r="25" spans="1:7" x14ac:dyDescent="0.2">
      <c r="A25" s="1" t="s">
        <v>39</v>
      </c>
      <c r="B25" s="12">
        <f t="shared" ref="B25:C25" si="6">(B24/B12)*100</f>
        <v>11.947173945032128</v>
      </c>
      <c r="C25" s="12">
        <f t="shared" si="6"/>
        <v>13.380572572153282</v>
      </c>
      <c r="D25" s="12">
        <f t="shared" si="4"/>
        <v>1.4333986271211536</v>
      </c>
      <c r="E25" s="18" t="s">
        <v>31</v>
      </c>
      <c r="F25" s="18" t="s">
        <v>31</v>
      </c>
      <c r="G25" s="26"/>
    </row>
    <row r="26" spans="1:7" x14ac:dyDescent="0.2">
      <c r="A26" s="38" t="s">
        <v>40</v>
      </c>
      <c r="B26" s="10">
        <v>-1331.7</v>
      </c>
      <c r="C26" s="10">
        <v>-614.29999999999995</v>
      </c>
      <c r="D26" s="12">
        <f t="shared" ref="D26" si="7">(C26-B26)</f>
        <v>717.40000000000009</v>
      </c>
      <c r="E26" s="20">
        <f t="shared" ref="E26" si="8">(C26-B26)/B26*100</f>
        <v>-53.870991965157323</v>
      </c>
      <c r="F26" s="17" t="s">
        <v>31</v>
      </c>
      <c r="G26" s="26"/>
    </row>
    <row r="27" spans="1:7" x14ac:dyDescent="0.2">
      <c r="A27" s="39" t="s">
        <v>24</v>
      </c>
      <c r="B27" s="12">
        <v>4514.1000000000004</v>
      </c>
      <c r="C27" s="12">
        <v>6285.7</v>
      </c>
      <c r="D27" s="12">
        <f t="shared" si="4"/>
        <v>1771.5999999999995</v>
      </c>
      <c r="E27" s="20">
        <f t="shared" si="5"/>
        <v>39.245918344742016</v>
      </c>
      <c r="F27" s="18" t="s">
        <v>31</v>
      </c>
      <c r="G27" s="26"/>
    </row>
    <row r="28" spans="1:7" x14ac:dyDescent="0.2">
      <c r="A28" s="38" t="s">
        <v>33</v>
      </c>
      <c r="B28" s="10">
        <v>-1077.3</v>
      </c>
      <c r="C28" s="10">
        <v>-1501.3</v>
      </c>
      <c r="D28" s="24">
        <f t="shared" si="4"/>
        <v>-424</v>
      </c>
      <c r="E28" s="19">
        <f t="shared" si="5"/>
        <v>39.357653392741113</v>
      </c>
      <c r="F28" s="17" t="s">
        <v>31</v>
      </c>
      <c r="G28" s="26"/>
    </row>
    <row r="29" spans="1:7" x14ac:dyDescent="0.2">
      <c r="A29" s="38" t="s">
        <v>34</v>
      </c>
      <c r="B29" s="10">
        <v>0</v>
      </c>
      <c r="C29" s="10">
        <v>0</v>
      </c>
      <c r="D29" s="24">
        <f t="shared" si="4"/>
        <v>0</v>
      </c>
      <c r="E29" s="17">
        <v>0</v>
      </c>
      <c r="F29" s="17" t="s">
        <v>31</v>
      </c>
      <c r="G29" s="26"/>
    </row>
    <row r="30" spans="1:7" x14ac:dyDescent="0.2">
      <c r="A30" s="40" t="s">
        <v>0</v>
      </c>
      <c r="B30" s="12">
        <v>3436.8</v>
      </c>
      <c r="C30" s="12">
        <v>4784.3999999999996</v>
      </c>
      <c r="D30" s="12">
        <f t="shared" si="4"/>
        <v>1347.5999999999995</v>
      </c>
      <c r="E30" s="20">
        <f t="shared" si="5"/>
        <v>39.210893854748583</v>
      </c>
      <c r="F30" s="18" t="s">
        <v>31</v>
      </c>
      <c r="G30" s="26"/>
    </row>
    <row r="31" spans="1:7" x14ac:dyDescent="0.2">
      <c r="A31" s="41" t="s">
        <v>41</v>
      </c>
      <c r="B31" s="13">
        <f>(B30/B12)*100</f>
        <v>7.0238542909929214</v>
      </c>
      <c r="C31" s="13">
        <f>(C30/C12)*100</f>
        <v>9.277972668726111</v>
      </c>
      <c r="D31" s="12">
        <f t="shared" si="4"/>
        <v>2.2541183777331897</v>
      </c>
      <c r="E31" s="18" t="s">
        <v>31</v>
      </c>
      <c r="F31" s="18" t="s">
        <v>31</v>
      </c>
      <c r="G31" s="26"/>
    </row>
    <row r="32" spans="1:7" ht="25.5" customHeight="1" x14ac:dyDescent="0.2">
      <c r="A32" s="59" t="s">
        <v>4</v>
      </c>
      <c r="B32" s="59"/>
      <c r="C32" s="59"/>
      <c r="D32" s="59"/>
      <c r="E32" s="59"/>
      <c r="F32" s="59"/>
    </row>
    <row r="33" spans="1:6" ht="63.75" customHeight="1" x14ac:dyDescent="0.2">
      <c r="A33" s="55" t="s">
        <v>28</v>
      </c>
      <c r="B33" s="55"/>
      <c r="C33" s="55"/>
      <c r="D33" s="55"/>
      <c r="E33" s="55"/>
      <c r="F33" s="55"/>
    </row>
    <row r="34" spans="1:6" ht="51" customHeight="1" x14ac:dyDescent="0.2">
      <c r="A34" s="55" t="s">
        <v>30</v>
      </c>
      <c r="B34" s="55"/>
      <c r="C34" s="55"/>
      <c r="D34" s="55"/>
      <c r="E34" s="55"/>
      <c r="F34" s="55"/>
    </row>
    <row r="35" spans="1:6" ht="89.25" customHeight="1" x14ac:dyDescent="0.2">
      <c r="A35" s="60" t="s">
        <v>48</v>
      </c>
      <c r="B35" s="60"/>
      <c r="C35" s="60"/>
      <c r="D35" s="60"/>
      <c r="E35" s="60"/>
      <c r="F35" s="60"/>
    </row>
    <row r="36" spans="1:6" ht="51" customHeight="1" x14ac:dyDescent="0.2">
      <c r="A36" s="60" t="s">
        <v>42</v>
      </c>
      <c r="B36" s="60"/>
      <c r="C36" s="60"/>
      <c r="D36" s="60"/>
      <c r="E36" s="60"/>
      <c r="F36" s="60"/>
    </row>
    <row r="37" spans="1:6" ht="25.5" customHeight="1" x14ac:dyDescent="0.2">
      <c r="A37" s="60" t="s">
        <v>43</v>
      </c>
      <c r="B37" s="60"/>
      <c r="C37" s="60"/>
      <c r="D37" s="60"/>
      <c r="E37" s="60"/>
      <c r="F37" s="60"/>
    </row>
    <row r="38" spans="1:6" ht="51" customHeight="1" x14ac:dyDescent="0.2">
      <c r="A38" s="60" t="s">
        <v>44</v>
      </c>
      <c r="B38" s="61"/>
      <c r="C38" s="61"/>
      <c r="D38" s="61"/>
      <c r="E38" s="61"/>
      <c r="F38" s="61"/>
    </row>
    <row r="39" spans="1:6" ht="38.25" customHeight="1" x14ac:dyDescent="0.2">
      <c r="A39" s="60" t="s">
        <v>45</v>
      </c>
      <c r="B39" s="60"/>
      <c r="C39" s="60"/>
      <c r="D39" s="60"/>
      <c r="E39" s="60"/>
      <c r="F39" s="60"/>
    </row>
    <row r="40" spans="1:6" x14ac:dyDescent="0.2">
      <c r="A40" s="26"/>
      <c r="B40" s="26"/>
      <c r="C40" s="26"/>
      <c r="D40" s="26"/>
      <c r="E40" s="26"/>
      <c r="F40" s="26"/>
    </row>
    <row r="41" spans="1:6" x14ac:dyDescent="0.2">
      <c r="A41" s="26"/>
      <c r="B41" s="26"/>
      <c r="C41" s="26"/>
      <c r="D41" s="26"/>
      <c r="E41" s="26"/>
      <c r="F41" s="26"/>
    </row>
    <row r="42" spans="1:6" x14ac:dyDescent="0.2">
      <c r="A42" s="26"/>
      <c r="B42" s="26"/>
      <c r="C42" s="26"/>
      <c r="D42" s="26"/>
      <c r="E42" s="26"/>
      <c r="F42" s="26"/>
    </row>
    <row r="43" spans="1:6" x14ac:dyDescent="0.2">
      <c r="A43" s="26"/>
      <c r="B43" s="26"/>
      <c r="C43" s="26"/>
      <c r="D43" s="26"/>
      <c r="E43" s="26"/>
      <c r="F43" s="26"/>
    </row>
    <row r="44" spans="1:6" x14ac:dyDescent="0.2">
      <c r="A44" s="26"/>
      <c r="B44" s="26"/>
      <c r="C44" s="26"/>
      <c r="D44" s="26"/>
      <c r="E44" s="26"/>
      <c r="F44" s="26"/>
    </row>
    <row r="45" spans="1:6" x14ac:dyDescent="0.2">
      <c r="A45" s="26"/>
      <c r="B45" s="26"/>
      <c r="C45" s="26"/>
      <c r="D45" s="26"/>
      <c r="E45" s="26"/>
      <c r="F45" s="26"/>
    </row>
    <row r="46" spans="1:6" x14ac:dyDescent="0.2">
      <c r="A46" s="26"/>
      <c r="B46" s="26"/>
      <c r="C46" s="26"/>
      <c r="D46" s="26"/>
      <c r="E46" s="26"/>
      <c r="F46" s="26"/>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0" workbookViewId="0">
      <selection activeCell="C31" sqref="C31"/>
    </sheetView>
  </sheetViews>
  <sheetFormatPr defaultColWidth="9.140625" defaultRowHeight="12.75" x14ac:dyDescent="0.2"/>
  <cols>
    <col min="1" max="1" width="39.140625" style="25" customWidth="1"/>
    <col min="2" max="2" width="9.140625" style="25"/>
    <col min="3" max="3" width="10.7109375" style="25" customWidth="1"/>
    <col min="4" max="4" width="9.140625" style="25"/>
    <col min="5" max="5" width="9.85546875" style="25" customWidth="1"/>
    <col min="6" max="6" width="15.28515625" style="25" customWidth="1"/>
    <col min="7" max="7" width="2.28515625" style="25" customWidth="1"/>
    <col min="8" max="8" width="3.140625" style="25" customWidth="1"/>
    <col min="9" max="16384" width="9.140625" style="25"/>
  </cols>
  <sheetData>
    <row r="1" spans="1:8" ht="25.5" customHeight="1" x14ac:dyDescent="0.2">
      <c r="A1" s="56" t="s">
        <v>56</v>
      </c>
      <c r="B1" s="56"/>
      <c r="C1" s="56"/>
      <c r="D1" s="56"/>
      <c r="E1" s="56"/>
      <c r="F1" s="56"/>
    </row>
    <row r="2" spans="1:8" x14ac:dyDescent="0.2">
      <c r="A2" s="57" t="s">
        <v>60</v>
      </c>
      <c r="B2" s="57"/>
      <c r="C2" s="57"/>
      <c r="D2" s="57"/>
      <c r="E2" s="57"/>
      <c r="F2" s="57"/>
    </row>
    <row r="3" spans="1:8" x14ac:dyDescent="0.2">
      <c r="A3" s="58" t="s">
        <v>29</v>
      </c>
      <c r="B3" s="58"/>
      <c r="C3" s="58"/>
      <c r="D3" s="58"/>
      <c r="E3" s="58"/>
      <c r="F3" s="58"/>
    </row>
    <row r="4" spans="1:8" ht="63.75" customHeight="1" x14ac:dyDescent="0.2">
      <c r="A4" s="3"/>
      <c r="B4" s="8" t="s">
        <v>63</v>
      </c>
      <c r="C4" s="8" t="s">
        <v>64</v>
      </c>
      <c r="D4" s="8" t="s">
        <v>11</v>
      </c>
      <c r="E4" s="9" t="s">
        <v>58</v>
      </c>
      <c r="F4" s="9" t="s">
        <v>65</v>
      </c>
      <c r="H4" s="42"/>
    </row>
    <row r="5" spans="1:8" ht="25.5" customHeight="1" x14ac:dyDescent="0.2">
      <c r="A5" s="4" t="s">
        <v>2</v>
      </c>
      <c r="B5" s="6"/>
      <c r="C5" s="6"/>
      <c r="D5" s="6"/>
      <c r="E5" s="6"/>
      <c r="F5" s="6"/>
      <c r="H5" s="42"/>
    </row>
    <row r="6" spans="1:8" x14ac:dyDescent="0.2">
      <c r="A6" s="2" t="s">
        <v>32</v>
      </c>
      <c r="B6" s="10">
        <v>26167.1</v>
      </c>
      <c r="C6" s="44">
        <v>27662.400000000001</v>
      </c>
      <c r="D6" s="10">
        <f t="shared" ref="D6:D12" si="0">(C6-B6)</f>
        <v>1495.3000000000029</v>
      </c>
      <c r="E6" s="19">
        <f t="shared" ref="E6:E12" si="1">(C6-B6)/B6*100</f>
        <v>5.7144276591597958</v>
      </c>
      <c r="F6" s="19">
        <f>(C6/C12)*100</f>
        <v>71.30642346566583</v>
      </c>
      <c r="H6" s="42"/>
    </row>
    <row r="7" spans="1:8" x14ac:dyDescent="0.2">
      <c r="A7" s="2" t="s">
        <v>12</v>
      </c>
      <c r="B7" s="10">
        <v>258.39999999999998</v>
      </c>
      <c r="C7" s="44">
        <v>247.7</v>
      </c>
      <c r="D7" s="10">
        <f t="shared" si="0"/>
        <v>-10.699999999999989</v>
      </c>
      <c r="E7" s="19">
        <f t="shared" si="1"/>
        <v>-4.1408668730650113</v>
      </c>
      <c r="F7" s="19">
        <f>(C7/C12)*100</f>
        <v>0.63850573675622591</v>
      </c>
      <c r="H7" s="43"/>
    </row>
    <row r="8" spans="1:8" x14ac:dyDescent="0.2">
      <c r="A8" s="2" t="s">
        <v>13</v>
      </c>
      <c r="B8" s="10">
        <v>918.7</v>
      </c>
      <c r="C8" s="44">
        <v>1132.8</v>
      </c>
      <c r="D8" s="10">
        <f t="shared" si="0"/>
        <v>214.09999999999991</v>
      </c>
      <c r="E8" s="19">
        <f t="shared" si="1"/>
        <v>23.304669641885262</v>
      </c>
      <c r="F8" s="19">
        <f>(C8/C12)*100</f>
        <v>2.9200617626057839</v>
      </c>
      <c r="H8" s="43"/>
    </row>
    <row r="9" spans="1:8" x14ac:dyDescent="0.2">
      <c r="A9" s="2" t="s">
        <v>14</v>
      </c>
      <c r="B9" s="10">
        <v>472.2</v>
      </c>
      <c r="C9" s="44">
        <v>529</v>
      </c>
      <c r="D9" s="10">
        <f t="shared" si="0"/>
        <v>56.800000000000011</v>
      </c>
      <c r="E9" s="19">
        <f t="shared" si="1"/>
        <v>12.028801355357901</v>
      </c>
      <c r="F9" s="19">
        <f>(C9/C12)*100</f>
        <v>1.3636234749456742</v>
      </c>
      <c r="H9" s="43"/>
    </row>
    <row r="10" spans="1:8" x14ac:dyDescent="0.2">
      <c r="A10" s="2" t="s">
        <v>26</v>
      </c>
      <c r="B10" s="10">
        <v>7243.5</v>
      </c>
      <c r="C10" s="44">
        <v>7396.7</v>
      </c>
      <c r="D10" s="10">
        <f t="shared" si="0"/>
        <v>153.19999999999982</v>
      </c>
      <c r="E10" s="19">
        <f t="shared" si="1"/>
        <v>2.1149996548629781</v>
      </c>
      <c r="F10" s="19">
        <f>(C10/C12)*100</f>
        <v>19.06675568455703</v>
      </c>
      <c r="H10" s="43"/>
    </row>
    <row r="11" spans="1:8" x14ac:dyDescent="0.2">
      <c r="A11" s="2" t="s">
        <v>27</v>
      </c>
      <c r="B11" s="10">
        <v>1551.8</v>
      </c>
      <c r="C11" s="44">
        <v>1825.1</v>
      </c>
      <c r="D11" s="10">
        <f t="shared" si="0"/>
        <v>273.29999999999995</v>
      </c>
      <c r="E11" s="19">
        <f t="shared" si="1"/>
        <v>17.611805645057348</v>
      </c>
      <c r="F11" s="19">
        <f>(C11/C12)*100</f>
        <v>4.7046298754694709</v>
      </c>
      <c r="H11" s="43"/>
    </row>
    <row r="12" spans="1:8" x14ac:dyDescent="0.2">
      <c r="A12" s="7" t="s">
        <v>37</v>
      </c>
      <c r="B12" s="11">
        <f>SUM(B6:B11)</f>
        <v>36611.700000000004</v>
      </c>
      <c r="C12" s="45">
        <f>SUM(C6:C11)</f>
        <v>38793.699999999997</v>
      </c>
      <c r="D12" s="12">
        <f t="shared" si="0"/>
        <v>2181.9999999999927</v>
      </c>
      <c r="E12" s="20">
        <f t="shared" si="1"/>
        <v>5.9598434380266214</v>
      </c>
      <c r="F12" s="21">
        <f>SUM(F6:F11)</f>
        <v>100</v>
      </c>
      <c r="H12" s="43"/>
    </row>
    <row r="13" spans="1:8" ht="25.5" customHeight="1" x14ac:dyDescent="0.2">
      <c r="A13" s="7" t="s">
        <v>15</v>
      </c>
      <c r="B13" s="5"/>
      <c r="C13" s="5"/>
      <c r="D13" s="14"/>
      <c r="E13" s="16"/>
      <c r="F13" s="15"/>
      <c r="H13" s="43"/>
    </row>
    <row r="14" spans="1:8" x14ac:dyDescent="0.2">
      <c r="A14" s="2" t="s">
        <v>16</v>
      </c>
      <c r="B14" s="10">
        <v>6013.7</v>
      </c>
      <c r="C14" s="44">
        <v>5909.8</v>
      </c>
      <c r="D14" s="10">
        <f t="shared" ref="D14:D22" si="2">(C14-B14)</f>
        <v>-103.89999999999964</v>
      </c>
      <c r="E14" s="19">
        <f t="shared" ref="E14:E22" si="3">(C14-B14)/B14*100</f>
        <v>-1.7277217021135014</v>
      </c>
      <c r="F14" s="19">
        <f>(C14/C22)*100</f>
        <v>17.621836311156699</v>
      </c>
      <c r="H14" s="43"/>
    </row>
    <row r="15" spans="1:8" x14ac:dyDescent="0.2">
      <c r="A15" s="2" t="s">
        <v>17</v>
      </c>
      <c r="B15" s="10">
        <v>10254.4</v>
      </c>
      <c r="C15" s="44">
        <v>11107.2</v>
      </c>
      <c r="D15" s="10">
        <f t="shared" si="2"/>
        <v>852.80000000000109</v>
      </c>
      <c r="E15" s="19">
        <f t="shared" si="3"/>
        <v>8.3164300202839865</v>
      </c>
      <c r="F15" s="19">
        <f>(C15/C22)*100</f>
        <v>33.119438944681661</v>
      </c>
      <c r="H15" s="43"/>
    </row>
    <row r="16" spans="1:8" x14ac:dyDescent="0.2">
      <c r="A16" s="2" t="s">
        <v>18</v>
      </c>
      <c r="B16" s="10">
        <v>1755.3</v>
      </c>
      <c r="C16" s="44">
        <v>1950.9</v>
      </c>
      <c r="D16" s="10">
        <f t="shared" si="2"/>
        <v>195.60000000000014</v>
      </c>
      <c r="E16" s="19">
        <f t="shared" si="3"/>
        <v>11.143394291574097</v>
      </c>
      <c r="F16" s="19">
        <f>(C16/C22)*100</f>
        <v>5.8171918608811808</v>
      </c>
      <c r="H16" s="43"/>
    </row>
    <row r="17" spans="1:8" x14ac:dyDescent="0.2">
      <c r="A17" s="2" t="s">
        <v>19</v>
      </c>
      <c r="B17" s="37">
        <v>1680.9</v>
      </c>
      <c r="C17" s="44">
        <v>1812.4</v>
      </c>
      <c r="D17" s="10">
        <f t="shared" si="2"/>
        <v>131.5</v>
      </c>
      <c r="E17" s="19">
        <f t="shared" si="3"/>
        <v>7.8231899577607233</v>
      </c>
      <c r="F17" s="19">
        <f>(C17/C22)*100</f>
        <v>5.4042126857660833</v>
      </c>
      <c r="H17" s="43"/>
    </row>
    <row r="18" spans="1:8" x14ac:dyDescent="0.2">
      <c r="A18" s="2" t="s">
        <v>20</v>
      </c>
      <c r="B18" s="10">
        <v>629.70000000000005</v>
      </c>
      <c r="C18" s="44">
        <v>658.4</v>
      </c>
      <c r="D18" s="10">
        <f t="shared" si="2"/>
        <v>28.699999999999932</v>
      </c>
      <c r="E18" s="19">
        <f t="shared" si="3"/>
        <v>4.5577259012227938</v>
      </c>
      <c r="F18" s="19">
        <f>(C18/C22)*100</f>
        <v>1.9632165263233223</v>
      </c>
      <c r="H18" s="43"/>
    </row>
    <row r="19" spans="1:8" x14ac:dyDescent="0.2">
      <c r="A19" s="2" t="s">
        <v>21</v>
      </c>
      <c r="B19" s="10">
        <v>401.1</v>
      </c>
      <c r="C19" s="44">
        <v>477.4</v>
      </c>
      <c r="D19" s="10">
        <f t="shared" si="2"/>
        <v>76.299999999999955</v>
      </c>
      <c r="E19" s="19">
        <f t="shared" si="3"/>
        <v>19.022687609075032</v>
      </c>
      <c r="F19" s="19">
        <f>(C19/C22)*100</f>
        <v>1.4235108895303068</v>
      </c>
      <c r="H19" s="43"/>
    </row>
    <row r="20" spans="1:8" x14ac:dyDescent="0.2">
      <c r="A20" s="2" t="s">
        <v>26</v>
      </c>
      <c r="B20" s="10">
        <v>5383.7</v>
      </c>
      <c r="C20" s="44">
        <v>5507.8</v>
      </c>
      <c r="D20" s="10">
        <f t="shared" si="2"/>
        <v>124.10000000000036</v>
      </c>
      <c r="E20" s="19">
        <f t="shared" si="3"/>
        <v>2.3051061537604318</v>
      </c>
      <c r="F20" s="19">
        <f>(C20/C22)*100</f>
        <v>16.42315307363851</v>
      </c>
      <c r="H20" s="43"/>
    </row>
    <row r="21" spans="1:8" x14ac:dyDescent="0.2">
      <c r="A21" s="2" t="s">
        <v>38</v>
      </c>
      <c r="B21" s="10">
        <v>6033.2</v>
      </c>
      <c r="C21" s="44">
        <v>6112.9</v>
      </c>
      <c r="D21" s="10">
        <f t="shared" si="2"/>
        <v>79.699999999999818</v>
      </c>
      <c r="E21" s="19">
        <f t="shared" si="3"/>
        <v>1.3210236690313568</v>
      </c>
      <c r="F21" s="19">
        <f>(C21/C22)*100</f>
        <v>18.227439708022231</v>
      </c>
      <c r="H21" s="43"/>
    </row>
    <row r="22" spans="1:8" x14ac:dyDescent="0.2">
      <c r="A22" s="7" t="s">
        <v>22</v>
      </c>
      <c r="B22" s="11">
        <f>SUM(B14:B21)</f>
        <v>32152</v>
      </c>
      <c r="C22" s="45">
        <f>SUM(C14:C21)</f>
        <v>33536.800000000003</v>
      </c>
      <c r="D22" s="12">
        <f t="shared" si="2"/>
        <v>1384.8000000000029</v>
      </c>
      <c r="E22" s="20">
        <f t="shared" si="3"/>
        <v>4.3070415526250398</v>
      </c>
      <c r="F22" s="21">
        <f>SUM(F14:F21)</f>
        <v>99.999999999999986</v>
      </c>
      <c r="H22" s="43"/>
    </row>
    <row r="23" spans="1:8" ht="25.5" customHeight="1" x14ac:dyDescent="0.2">
      <c r="A23" s="7" t="s">
        <v>25</v>
      </c>
      <c r="B23" s="5"/>
      <c r="C23" s="5"/>
      <c r="D23" s="14"/>
      <c r="E23" s="16"/>
      <c r="F23" s="15"/>
      <c r="H23" s="43"/>
    </row>
    <row r="24" spans="1:8" x14ac:dyDescent="0.2">
      <c r="A24" s="1" t="s">
        <v>23</v>
      </c>
      <c r="B24" s="12">
        <v>4459.7</v>
      </c>
      <c r="C24" s="12">
        <v>5256.9</v>
      </c>
      <c r="D24" s="12">
        <f t="shared" ref="D24:D31" si="4">(C24-B24)</f>
        <v>797.19999999999982</v>
      </c>
      <c r="E24" s="20">
        <f t="shared" ref="E24:E30" si="5">(C24-B24)/B24*100</f>
        <v>17.875641859317888</v>
      </c>
      <c r="F24" s="18" t="s">
        <v>31</v>
      </c>
      <c r="H24" s="43"/>
    </row>
    <row r="25" spans="1:8" x14ac:dyDescent="0.2">
      <c r="A25" s="1" t="s">
        <v>39</v>
      </c>
      <c r="B25" s="12">
        <f t="shared" ref="B25:C25" si="6">(B24/B12)*100</f>
        <v>12.181078726199546</v>
      </c>
      <c r="C25" s="12">
        <f t="shared" si="6"/>
        <v>13.550911617092465</v>
      </c>
      <c r="D25" s="12">
        <f t="shared" si="4"/>
        <v>1.3698328908929192</v>
      </c>
      <c r="E25" s="18" t="s">
        <v>31</v>
      </c>
      <c r="F25" s="18" t="s">
        <v>31</v>
      </c>
      <c r="H25" s="43"/>
    </row>
    <row r="26" spans="1:8" x14ac:dyDescent="0.2">
      <c r="A26" s="22" t="s">
        <v>40</v>
      </c>
      <c r="B26" s="10">
        <v>-1011</v>
      </c>
      <c r="C26" s="10">
        <v>-474.8</v>
      </c>
      <c r="D26" s="12">
        <f t="shared" ref="D26" si="7">(C26-B26)</f>
        <v>536.20000000000005</v>
      </c>
      <c r="E26" s="20">
        <f t="shared" ref="E26" si="8">(C26-B26)/B26*100</f>
        <v>-53.036597428288822</v>
      </c>
      <c r="F26" s="17" t="s">
        <v>31</v>
      </c>
      <c r="H26" s="43"/>
    </row>
    <row r="27" spans="1:8" x14ac:dyDescent="0.2">
      <c r="A27" s="23" t="s">
        <v>24</v>
      </c>
      <c r="B27" s="12">
        <v>3448.7</v>
      </c>
      <c r="C27" s="12">
        <v>4782.1000000000004</v>
      </c>
      <c r="D27" s="12">
        <f t="shared" si="4"/>
        <v>1333.4000000000005</v>
      </c>
      <c r="E27" s="20">
        <f t="shared" si="5"/>
        <v>38.663844347145321</v>
      </c>
      <c r="F27" s="18" t="s">
        <v>31</v>
      </c>
      <c r="H27" s="43"/>
    </row>
    <row r="28" spans="1:8" x14ac:dyDescent="0.2">
      <c r="A28" s="22" t="s">
        <v>33</v>
      </c>
      <c r="B28" s="10">
        <v>-872.8</v>
      </c>
      <c r="C28" s="10">
        <v>-1225.0999999999999</v>
      </c>
      <c r="D28" s="24">
        <f t="shared" si="4"/>
        <v>-352.29999999999995</v>
      </c>
      <c r="E28" s="19">
        <f t="shared" si="5"/>
        <v>40.364344637946836</v>
      </c>
      <c r="F28" s="17" t="s">
        <v>31</v>
      </c>
      <c r="H28" s="43"/>
    </row>
    <row r="29" spans="1:8" x14ac:dyDescent="0.2">
      <c r="A29" s="22" t="s">
        <v>34</v>
      </c>
      <c r="B29" s="10">
        <v>0</v>
      </c>
      <c r="C29" s="10">
        <v>0</v>
      </c>
      <c r="D29" s="24">
        <f t="shared" si="4"/>
        <v>0</v>
      </c>
      <c r="E29" s="17">
        <v>0</v>
      </c>
      <c r="F29" s="17" t="s">
        <v>31</v>
      </c>
      <c r="H29" s="43"/>
    </row>
    <row r="30" spans="1:8" x14ac:dyDescent="0.2">
      <c r="A30" s="1" t="s">
        <v>0</v>
      </c>
      <c r="B30" s="12">
        <v>2575.9</v>
      </c>
      <c r="C30" s="12">
        <v>3557</v>
      </c>
      <c r="D30" s="12">
        <f t="shared" si="4"/>
        <v>981.09999999999991</v>
      </c>
      <c r="E30" s="20">
        <f t="shared" si="5"/>
        <v>38.087658682402264</v>
      </c>
      <c r="F30" s="18" t="s">
        <v>31</v>
      </c>
      <c r="H30" s="43"/>
    </row>
    <row r="31" spans="1:8" x14ac:dyDescent="0.2">
      <c r="A31" s="7" t="s">
        <v>41</v>
      </c>
      <c r="B31" s="13">
        <f>(B30/B12)*100</f>
        <v>7.0357290155879131</v>
      </c>
      <c r="C31" s="13">
        <f>(C30/C12)*100</f>
        <v>9.1690145564872658</v>
      </c>
      <c r="D31" s="12">
        <f t="shared" si="4"/>
        <v>2.1332855408993527</v>
      </c>
      <c r="E31" s="18" t="s">
        <v>31</v>
      </c>
      <c r="F31" s="18" t="s">
        <v>31</v>
      </c>
      <c r="H31" s="43"/>
    </row>
    <row r="32" spans="1:8" ht="25.5" customHeight="1" x14ac:dyDescent="0.2">
      <c r="A32" s="59" t="s">
        <v>4</v>
      </c>
      <c r="B32" s="59"/>
      <c r="C32" s="59"/>
      <c r="D32" s="59"/>
      <c r="E32" s="59"/>
      <c r="F32" s="59"/>
      <c r="H32" s="43"/>
    </row>
    <row r="33" spans="1:8" ht="63.75" customHeight="1" x14ac:dyDescent="0.2">
      <c r="A33" s="55" t="s">
        <v>28</v>
      </c>
      <c r="B33" s="55"/>
      <c r="C33" s="55"/>
      <c r="D33" s="55"/>
      <c r="E33" s="55"/>
      <c r="F33" s="55"/>
      <c r="H33" s="43"/>
    </row>
    <row r="34" spans="1:8" ht="51" customHeight="1" x14ac:dyDescent="0.2">
      <c r="A34" s="55" t="s">
        <v>30</v>
      </c>
      <c r="B34" s="55"/>
      <c r="C34" s="55"/>
      <c r="D34" s="55"/>
      <c r="E34" s="55"/>
      <c r="F34" s="55"/>
    </row>
    <row r="35" spans="1:8" ht="89.25" customHeight="1" x14ac:dyDescent="0.2">
      <c r="A35" s="60" t="s">
        <v>48</v>
      </c>
      <c r="B35" s="60"/>
      <c r="C35" s="60"/>
      <c r="D35" s="60"/>
      <c r="E35" s="60"/>
      <c r="F35" s="60"/>
    </row>
    <row r="36" spans="1:8" ht="51" customHeight="1" x14ac:dyDescent="0.2">
      <c r="A36" s="60" t="s">
        <v>42</v>
      </c>
      <c r="B36" s="60"/>
      <c r="C36" s="60"/>
      <c r="D36" s="60"/>
      <c r="E36" s="60"/>
      <c r="F36" s="60"/>
    </row>
    <row r="37" spans="1:8" ht="25.5" customHeight="1" x14ac:dyDescent="0.2">
      <c r="A37" s="60" t="s">
        <v>43</v>
      </c>
      <c r="B37" s="60"/>
      <c r="C37" s="60"/>
      <c r="D37" s="60"/>
      <c r="E37" s="60"/>
      <c r="F37" s="60"/>
    </row>
    <row r="38" spans="1:8" ht="51" customHeight="1" x14ac:dyDescent="0.2">
      <c r="A38" s="60" t="s">
        <v>44</v>
      </c>
      <c r="B38" s="61"/>
      <c r="C38" s="61"/>
      <c r="D38" s="61"/>
      <c r="E38" s="61"/>
      <c r="F38" s="61"/>
    </row>
    <row r="39" spans="1:8" ht="38.25" customHeight="1" x14ac:dyDescent="0.2">
      <c r="A39" s="60" t="s">
        <v>45</v>
      </c>
      <c r="B39" s="60"/>
      <c r="C39" s="60"/>
      <c r="D39" s="60"/>
      <c r="E39" s="60"/>
      <c r="F39" s="60"/>
    </row>
    <row r="40" spans="1:8" x14ac:dyDescent="0.2">
      <c r="A40" s="26"/>
      <c r="B40" s="26"/>
      <c r="C40" s="26"/>
      <c r="D40" s="26"/>
      <c r="E40" s="26"/>
      <c r="F40" s="26"/>
    </row>
    <row r="41" spans="1:8" x14ac:dyDescent="0.2">
      <c r="A41" s="26"/>
      <c r="B41" s="26"/>
      <c r="C41" s="26"/>
      <c r="D41" s="26"/>
      <c r="E41" s="26"/>
      <c r="F41" s="26"/>
    </row>
    <row r="42" spans="1:8" x14ac:dyDescent="0.2">
      <c r="A42" s="26"/>
      <c r="B42" s="26"/>
      <c r="C42" s="26"/>
      <c r="D42" s="26"/>
      <c r="E42" s="26"/>
      <c r="F42" s="26"/>
    </row>
    <row r="43" spans="1:8" x14ac:dyDescent="0.2">
      <c r="A43" s="26"/>
      <c r="B43" s="26"/>
      <c r="C43" s="26"/>
      <c r="D43" s="26"/>
      <c r="E43" s="26"/>
      <c r="F43" s="26"/>
    </row>
    <row r="44" spans="1:8" x14ac:dyDescent="0.2">
      <c r="A44" s="26"/>
      <c r="B44" s="26"/>
      <c r="C44" s="26"/>
      <c r="D44" s="26"/>
      <c r="E44" s="26"/>
      <c r="F44" s="26"/>
    </row>
    <row r="45" spans="1:8" x14ac:dyDescent="0.2">
      <c r="A45" s="26"/>
      <c r="B45" s="26"/>
      <c r="C45" s="26"/>
      <c r="D45" s="26"/>
      <c r="E45" s="26"/>
      <c r="F45" s="26"/>
    </row>
    <row r="46" spans="1:8" x14ac:dyDescent="0.2">
      <c r="A46" s="26"/>
      <c r="B46" s="26"/>
      <c r="C46" s="26"/>
      <c r="D46" s="26"/>
      <c r="E46" s="26"/>
      <c r="F46" s="26"/>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3" workbookViewId="0">
      <selection activeCell="J5" sqref="J5"/>
    </sheetView>
  </sheetViews>
  <sheetFormatPr defaultColWidth="9.140625" defaultRowHeight="12.75" x14ac:dyDescent="0.2"/>
  <cols>
    <col min="1" max="1" width="40.7109375" style="25" customWidth="1"/>
    <col min="2" max="2" width="9.140625" style="25"/>
    <col min="3" max="3" width="10.7109375" style="25" customWidth="1"/>
    <col min="4" max="4" width="9.140625" style="25"/>
    <col min="5" max="5" width="9.85546875" style="25" customWidth="1"/>
    <col min="6" max="6" width="11.140625" style="25" customWidth="1"/>
    <col min="7" max="7" width="3.5703125" style="25" customWidth="1"/>
    <col min="8" max="16384" width="9.140625" style="25"/>
  </cols>
  <sheetData>
    <row r="1" spans="1:11" ht="25.5" customHeight="1" x14ac:dyDescent="0.2">
      <c r="A1" s="56" t="s">
        <v>57</v>
      </c>
      <c r="B1" s="56"/>
      <c r="C1" s="56"/>
      <c r="D1" s="56"/>
      <c r="E1" s="56"/>
      <c r="F1" s="56"/>
    </row>
    <row r="2" spans="1:11" x14ac:dyDescent="0.2">
      <c r="A2" s="57" t="s">
        <v>66</v>
      </c>
      <c r="B2" s="57"/>
      <c r="C2" s="57"/>
      <c r="D2" s="57"/>
      <c r="E2" s="57"/>
      <c r="F2" s="57"/>
    </row>
    <row r="3" spans="1:11" x14ac:dyDescent="0.2">
      <c r="A3" s="58" t="s">
        <v>29</v>
      </c>
      <c r="B3" s="58"/>
      <c r="C3" s="58"/>
      <c r="D3" s="58"/>
      <c r="E3" s="58"/>
      <c r="F3" s="58"/>
    </row>
    <row r="4" spans="1:11" ht="63.75" customHeight="1" x14ac:dyDescent="0.2">
      <c r="A4" s="3"/>
      <c r="B4" s="8" t="s">
        <v>63</v>
      </c>
      <c r="C4" s="8" t="s">
        <v>64</v>
      </c>
      <c r="D4" s="8" t="s">
        <v>11</v>
      </c>
      <c r="E4" s="9" t="s">
        <v>58</v>
      </c>
      <c r="F4" s="9" t="s">
        <v>65</v>
      </c>
      <c r="H4" s="42"/>
      <c r="I4" s="42"/>
      <c r="J4" s="42"/>
      <c r="K4" s="42"/>
    </row>
    <row r="5" spans="1:11" ht="25.5" customHeight="1" x14ac:dyDescent="0.2">
      <c r="A5" s="4" t="s">
        <v>2</v>
      </c>
      <c r="B5" s="6"/>
      <c r="C5" s="6"/>
      <c r="D5" s="6"/>
      <c r="E5" s="6"/>
      <c r="F5" s="6"/>
      <c r="H5" s="42"/>
      <c r="I5" s="42"/>
      <c r="J5" s="42"/>
      <c r="K5" s="42"/>
    </row>
    <row r="6" spans="1:11" x14ac:dyDescent="0.2">
      <c r="A6" s="2" t="s">
        <v>32</v>
      </c>
      <c r="B6" s="10">
        <v>10185.9</v>
      </c>
      <c r="C6" s="44">
        <v>10617.4</v>
      </c>
      <c r="D6" s="10">
        <f t="shared" ref="D6:D12" si="0">(C6-B6)</f>
        <v>431.5</v>
      </c>
      <c r="E6" s="19">
        <f t="shared" ref="E6:E12" si="1">(C6-B6)/B6*100</f>
        <v>4.2362481469482329</v>
      </c>
      <c r="F6" s="19">
        <f>(C6/C12)*100</f>
        <v>83.119872236487751</v>
      </c>
      <c r="H6" s="42"/>
      <c r="I6" s="42"/>
      <c r="J6" s="42"/>
      <c r="K6" s="42"/>
    </row>
    <row r="7" spans="1:11" x14ac:dyDescent="0.2">
      <c r="A7" s="2" t="s">
        <v>12</v>
      </c>
      <c r="B7" s="10">
        <v>645.20000000000005</v>
      </c>
      <c r="C7" s="44">
        <v>560.9</v>
      </c>
      <c r="D7" s="10">
        <f t="shared" si="0"/>
        <v>-84.300000000000068</v>
      </c>
      <c r="E7" s="19">
        <f t="shared" si="1"/>
        <v>-13.065716057036589</v>
      </c>
      <c r="F7" s="19">
        <f>(C7/C12)*100</f>
        <v>4.3910878687292545</v>
      </c>
      <c r="H7" s="43"/>
      <c r="I7" s="43"/>
      <c r="J7" s="43"/>
      <c r="K7" s="43"/>
    </row>
    <row r="8" spans="1:11" x14ac:dyDescent="0.2">
      <c r="A8" s="2" t="s">
        <v>13</v>
      </c>
      <c r="B8" s="10">
        <v>322</v>
      </c>
      <c r="C8" s="44">
        <v>380.8</v>
      </c>
      <c r="D8" s="10">
        <f t="shared" si="0"/>
        <v>58.800000000000011</v>
      </c>
      <c r="E8" s="19">
        <f t="shared" si="1"/>
        <v>18.260869565217394</v>
      </c>
      <c r="F8" s="19">
        <f>(C8/C12)*100</f>
        <v>2.9811486190267433</v>
      </c>
      <c r="H8" s="43"/>
      <c r="I8" s="43"/>
      <c r="J8" s="43"/>
      <c r="K8" s="43"/>
    </row>
    <row r="9" spans="1:11" x14ac:dyDescent="0.2">
      <c r="A9" s="2" t="s">
        <v>14</v>
      </c>
      <c r="B9" s="10">
        <v>221.8</v>
      </c>
      <c r="C9" s="44">
        <v>211</v>
      </c>
      <c r="D9" s="10">
        <f t="shared" si="0"/>
        <v>-10.800000000000011</v>
      </c>
      <c r="E9" s="19">
        <f t="shared" si="1"/>
        <v>-4.8692515779982015</v>
      </c>
      <c r="F9" s="19">
        <f>(C9/C12)*100</f>
        <v>1.6518444291350913</v>
      </c>
      <c r="H9" s="43"/>
      <c r="I9" s="43"/>
      <c r="J9" s="43"/>
      <c r="K9" s="43"/>
    </row>
    <row r="10" spans="1:11" x14ac:dyDescent="0.2">
      <c r="A10" s="2" t="s">
        <v>26</v>
      </c>
      <c r="B10" s="10">
        <v>364.7</v>
      </c>
      <c r="C10" s="44">
        <v>377.6</v>
      </c>
      <c r="D10" s="10">
        <f t="shared" si="0"/>
        <v>12.900000000000034</v>
      </c>
      <c r="E10" s="19">
        <f t="shared" si="1"/>
        <v>3.5371538250617043</v>
      </c>
      <c r="F10" s="19">
        <f>(C10/C12)*100</f>
        <v>2.9560969499592913</v>
      </c>
      <c r="H10" s="43"/>
      <c r="I10" s="43"/>
      <c r="J10" s="43"/>
      <c r="K10" s="43"/>
    </row>
    <row r="11" spans="1:11" x14ac:dyDescent="0.2">
      <c r="A11" s="2" t="s">
        <v>27</v>
      </c>
      <c r="B11" s="10">
        <v>579.1</v>
      </c>
      <c r="C11" s="44">
        <v>625.9</v>
      </c>
      <c r="D11" s="10">
        <f t="shared" si="0"/>
        <v>46.799999999999955</v>
      </c>
      <c r="E11" s="19">
        <f t="shared" si="1"/>
        <v>8.0815057848385337</v>
      </c>
      <c r="F11" s="19">
        <f>(C11/C12)*100</f>
        <v>4.899949896661866</v>
      </c>
      <c r="H11" s="43"/>
      <c r="I11" s="43"/>
      <c r="J11" s="43"/>
      <c r="K11" s="43"/>
    </row>
    <row r="12" spans="1:11" x14ac:dyDescent="0.2">
      <c r="A12" s="7" t="s">
        <v>37</v>
      </c>
      <c r="B12" s="11">
        <f>SUM(B6:B11)</f>
        <v>12318.7</v>
      </c>
      <c r="C12" s="45">
        <f>SUM(C6:C11)</f>
        <v>12773.599999999999</v>
      </c>
      <c r="D12" s="12">
        <f t="shared" si="0"/>
        <v>454.89999999999782</v>
      </c>
      <c r="E12" s="20">
        <f t="shared" si="1"/>
        <v>3.6927597879646208</v>
      </c>
      <c r="F12" s="21">
        <f>SUM(F6:F11)</f>
        <v>100</v>
      </c>
      <c r="H12" s="43"/>
      <c r="I12" s="43"/>
      <c r="J12" s="43"/>
      <c r="K12" s="43"/>
    </row>
    <row r="13" spans="1:11" ht="25.5" customHeight="1" x14ac:dyDescent="0.2">
      <c r="A13" s="7" t="s">
        <v>15</v>
      </c>
      <c r="B13" s="5"/>
      <c r="C13" s="5"/>
      <c r="D13" s="14"/>
      <c r="E13" s="16"/>
      <c r="F13" s="15"/>
      <c r="H13" s="43"/>
      <c r="I13" s="43"/>
      <c r="J13" s="43"/>
      <c r="K13" s="43"/>
    </row>
    <row r="14" spans="1:11" x14ac:dyDescent="0.2">
      <c r="A14" s="2" t="s">
        <v>16</v>
      </c>
      <c r="B14" s="10">
        <v>2916.5</v>
      </c>
      <c r="C14" s="44">
        <v>2822.2</v>
      </c>
      <c r="D14" s="10">
        <f t="shared" ref="D14:D22" si="2">(C14-B14)</f>
        <v>-94.300000000000182</v>
      </c>
      <c r="E14" s="19">
        <f t="shared" ref="E14:E22" si="3">(C14-B14)/B14*100</f>
        <v>-3.2333276187210762</v>
      </c>
      <c r="F14" s="19">
        <f>(C14/C22)*100</f>
        <v>25.355554557297516</v>
      </c>
      <c r="H14" s="43"/>
      <c r="I14" s="43"/>
      <c r="J14" s="43"/>
      <c r="K14" s="43"/>
    </row>
    <row r="15" spans="1:11" x14ac:dyDescent="0.2">
      <c r="A15" s="2" t="s">
        <v>17</v>
      </c>
      <c r="B15" s="10">
        <v>3844.7</v>
      </c>
      <c r="C15" s="44">
        <v>4074.9</v>
      </c>
      <c r="D15" s="10">
        <f t="shared" si="2"/>
        <v>230.20000000000027</v>
      </c>
      <c r="E15" s="19">
        <f t="shared" si="3"/>
        <v>5.9874632611127074</v>
      </c>
      <c r="F15" s="19">
        <f>(C15/C22)*100</f>
        <v>36.610215174520462</v>
      </c>
      <c r="H15" s="43"/>
      <c r="I15" s="43"/>
      <c r="J15" s="43"/>
      <c r="K15" s="43"/>
    </row>
    <row r="16" spans="1:11" x14ac:dyDescent="0.2">
      <c r="A16" s="2" t="s">
        <v>18</v>
      </c>
      <c r="B16" s="10">
        <v>503.5</v>
      </c>
      <c r="C16" s="44">
        <v>529.1</v>
      </c>
      <c r="D16" s="10">
        <f t="shared" si="2"/>
        <v>25.600000000000023</v>
      </c>
      <c r="E16" s="19">
        <f t="shared" si="3"/>
        <v>5.0844091360476709</v>
      </c>
      <c r="F16" s="19">
        <f>(C16/C22)*100</f>
        <v>4.7536049593459415</v>
      </c>
      <c r="H16" s="43"/>
      <c r="I16" s="43"/>
      <c r="J16" s="43"/>
      <c r="K16" s="43"/>
    </row>
    <row r="17" spans="1:11" x14ac:dyDescent="0.2">
      <c r="A17" s="2" t="s">
        <v>19</v>
      </c>
      <c r="B17" s="37">
        <v>679.6</v>
      </c>
      <c r="C17" s="44">
        <v>739.5</v>
      </c>
      <c r="D17" s="10">
        <f t="shared" si="2"/>
        <v>59.899999999999977</v>
      </c>
      <c r="E17" s="19">
        <f t="shared" si="3"/>
        <v>8.8140082401412556</v>
      </c>
      <c r="F17" s="19">
        <f>(C17/C22)*100</f>
        <v>6.6439063833610357</v>
      </c>
      <c r="H17" s="43"/>
      <c r="I17" s="43"/>
      <c r="J17" s="43"/>
      <c r="K17" s="43"/>
    </row>
    <row r="18" spans="1:11" x14ac:dyDescent="0.2">
      <c r="A18" s="2" t="s">
        <v>20</v>
      </c>
      <c r="B18" s="10">
        <v>204.5</v>
      </c>
      <c r="C18" s="44">
        <v>199</v>
      </c>
      <c r="D18" s="10">
        <f t="shared" si="2"/>
        <v>-5.5</v>
      </c>
      <c r="E18" s="19">
        <f t="shared" si="3"/>
        <v>-2.6894865525672369</v>
      </c>
      <c r="F18" s="19">
        <f>(C18/C22)*100</f>
        <v>1.7878801491397514</v>
      </c>
      <c r="H18" s="43"/>
      <c r="I18" s="43"/>
      <c r="J18" s="43"/>
      <c r="K18" s="43"/>
    </row>
    <row r="19" spans="1:11" x14ac:dyDescent="0.2">
      <c r="A19" s="2" t="s">
        <v>21</v>
      </c>
      <c r="B19" s="10">
        <v>114.6</v>
      </c>
      <c r="C19" s="44">
        <v>137.1</v>
      </c>
      <c r="D19" s="10">
        <f t="shared" si="2"/>
        <v>22.5</v>
      </c>
      <c r="E19" s="19">
        <f t="shared" si="3"/>
        <v>19.633507853403142</v>
      </c>
      <c r="F19" s="19">
        <f>(C19/C22)*100</f>
        <v>1.2317505952113561</v>
      </c>
      <c r="H19" s="43"/>
      <c r="I19" s="43"/>
      <c r="J19" s="43"/>
      <c r="K19" s="43"/>
    </row>
    <row r="20" spans="1:11" x14ac:dyDescent="0.2">
      <c r="A20" s="2" t="s">
        <v>26</v>
      </c>
      <c r="B20" s="10">
        <v>170.8</v>
      </c>
      <c r="C20" s="44">
        <v>168</v>
      </c>
      <c r="D20" s="10">
        <f t="shared" si="2"/>
        <v>-2.8000000000000114</v>
      </c>
      <c r="E20" s="19">
        <f t="shared" si="3"/>
        <v>-1.6393442622950887</v>
      </c>
      <c r="F20" s="19">
        <f>(C20/C22)*100</f>
        <v>1.5093661560576792</v>
      </c>
      <c r="H20" s="43"/>
      <c r="I20" s="43"/>
      <c r="J20" s="43"/>
      <c r="K20" s="43"/>
    </row>
    <row r="21" spans="1:11" x14ac:dyDescent="0.2">
      <c r="A21" s="2" t="s">
        <v>38</v>
      </c>
      <c r="B21" s="10">
        <v>2498.4</v>
      </c>
      <c r="C21" s="44">
        <v>2460.6999999999998</v>
      </c>
      <c r="D21" s="10">
        <f t="shared" si="2"/>
        <v>-37.700000000000273</v>
      </c>
      <c r="E21" s="19">
        <f t="shared" si="3"/>
        <v>-1.5089657380723771</v>
      </c>
      <c r="F21" s="19">
        <f>(C21/C22)*100</f>
        <v>22.107722025066256</v>
      </c>
      <c r="H21" s="43"/>
      <c r="I21" s="43"/>
      <c r="J21" s="43"/>
      <c r="K21" s="43"/>
    </row>
    <row r="22" spans="1:11" x14ac:dyDescent="0.2">
      <c r="A22" s="7" t="s">
        <v>22</v>
      </c>
      <c r="B22" s="11">
        <f>SUM(B14:B21)</f>
        <v>10932.599999999999</v>
      </c>
      <c r="C22" s="45">
        <f>SUM(C14:C21)</f>
        <v>11130.5</v>
      </c>
      <c r="D22" s="12">
        <f t="shared" si="2"/>
        <v>197.90000000000146</v>
      </c>
      <c r="E22" s="20">
        <f t="shared" si="3"/>
        <v>1.8101823902822884</v>
      </c>
      <c r="F22" s="21">
        <f>SUM(F14:F21)</f>
        <v>100</v>
      </c>
      <c r="H22" s="43"/>
      <c r="I22" s="43"/>
      <c r="J22" s="43"/>
      <c r="K22" s="43"/>
    </row>
    <row r="23" spans="1:11" ht="25.5" customHeight="1" x14ac:dyDescent="0.2">
      <c r="A23" s="7" t="s">
        <v>25</v>
      </c>
      <c r="B23" s="5"/>
      <c r="C23" s="5"/>
      <c r="D23" s="14"/>
      <c r="E23" s="16"/>
      <c r="F23" s="15"/>
      <c r="H23" s="43"/>
      <c r="I23" s="43"/>
      <c r="J23" s="43"/>
      <c r="K23" s="43"/>
    </row>
    <row r="24" spans="1:11" x14ac:dyDescent="0.2">
      <c r="A24" s="1" t="s">
        <v>23</v>
      </c>
      <c r="B24" s="12">
        <v>1386.1</v>
      </c>
      <c r="C24" s="12">
        <v>1643.1</v>
      </c>
      <c r="D24" s="12">
        <f t="shared" ref="D24:D31" si="4">(C24-B24)</f>
        <v>257</v>
      </c>
      <c r="E24" s="20">
        <f t="shared" ref="E24:E30" si="5">(C24-B24)/B24*100</f>
        <v>18.541230791429193</v>
      </c>
      <c r="F24" s="18" t="s">
        <v>31</v>
      </c>
      <c r="H24" s="43"/>
      <c r="I24" s="43"/>
      <c r="J24" s="43"/>
      <c r="K24" s="43"/>
    </row>
    <row r="25" spans="1:11" x14ac:dyDescent="0.2">
      <c r="A25" s="1" t="s">
        <v>39</v>
      </c>
      <c r="B25" s="12">
        <f t="shared" ref="B25:C25" si="6">(B24/B12)*100</f>
        <v>11.251998993400276</v>
      </c>
      <c r="C25" s="12">
        <f t="shared" si="6"/>
        <v>12.86324920147805</v>
      </c>
      <c r="D25" s="12">
        <f t="shared" si="4"/>
        <v>1.6112502080777737</v>
      </c>
      <c r="E25" s="18" t="s">
        <v>31</v>
      </c>
      <c r="F25" s="18" t="s">
        <v>31</v>
      </c>
      <c r="H25" s="43"/>
      <c r="I25" s="43"/>
      <c r="J25" s="43"/>
      <c r="K25" s="43"/>
    </row>
    <row r="26" spans="1:11" x14ac:dyDescent="0.2">
      <c r="A26" s="22" t="s">
        <v>40</v>
      </c>
      <c r="B26" s="10">
        <v>-320.7</v>
      </c>
      <c r="C26" s="10">
        <v>-139.5</v>
      </c>
      <c r="D26" s="12">
        <f t="shared" ref="D26" si="7">(C26-B26)</f>
        <v>181.2</v>
      </c>
      <c r="E26" s="20">
        <f t="shared" ref="E26" si="8">(C26-B26)/B26*100</f>
        <v>-56.501403180542567</v>
      </c>
      <c r="F26" s="17" t="s">
        <v>31</v>
      </c>
      <c r="H26" s="43"/>
      <c r="I26" s="43"/>
      <c r="J26" s="43"/>
      <c r="K26" s="43"/>
    </row>
    <row r="27" spans="1:11" x14ac:dyDescent="0.2">
      <c r="A27" s="23" t="s">
        <v>24</v>
      </c>
      <c r="B27" s="12">
        <v>1065.4000000000001</v>
      </c>
      <c r="C27" s="12">
        <v>1503.6</v>
      </c>
      <c r="D27" s="12">
        <f t="shared" si="4"/>
        <v>438.19999999999982</v>
      </c>
      <c r="E27" s="20">
        <f t="shared" si="5"/>
        <v>41.130091984231257</v>
      </c>
      <c r="F27" s="18" t="s">
        <v>31</v>
      </c>
      <c r="H27" s="43"/>
      <c r="I27" s="43"/>
      <c r="J27" s="43"/>
      <c r="K27" s="43"/>
    </row>
    <row r="28" spans="1:11" x14ac:dyDescent="0.2">
      <c r="A28" s="22" t="s">
        <v>33</v>
      </c>
      <c r="B28" s="10">
        <v>-204.5</v>
      </c>
      <c r="C28" s="10">
        <v>-276.2</v>
      </c>
      <c r="D28" s="24">
        <f t="shared" si="4"/>
        <v>-71.699999999999989</v>
      </c>
      <c r="E28" s="19">
        <f t="shared" si="5"/>
        <v>35.061124694376524</v>
      </c>
      <c r="F28" s="17" t="s">
        <v>31</v>
      </c>
      <c r="H28" s="43"/>
      <c r="I28" s="43"/>
      <c r="J28" s="43"/>
      <c r="K28" s="43"/>
    </row>
    <row r="29" spans="1:11" x14ac:dyDescent="0.2">
      <c r="A29" s="22" t="s">
        <v>34</v>
      </c>
      <c r="B29" s="10">
        <v>0</v>
      </c>
      <c r="C29" s="10">
        <v>0</v>
      </c>
      <c r="D29" s="24">
        <f t="shared" si="4"/>
        <v>0</v>
      </c>
      <c r="E29" s="17">
        <v>0</v>
      </c>
      <c r="F29" s="17" t="s">
        <v>31</v>
      </c>
      <c r="H29" s="43"/>
      <c r="I29" s="43"/>
      <c r="J29" s="43"/>
      <c r="K29" s="43"/>
    </row>
    <row r="30" spans="1:11" x14ac:dyDescent="0.2">
      <c r="A30" s="1" t="s">
        <v>0</v>
      </c>
      <c r="B30" s="12">
        <v>860.9</v>
      </c>
      <c r="C30" s="12">
        <v>1227.4000000000001</v>
      </c>
      <c r="D30" s="12">
        <f t="shared" si="4"/>
        <v>366.50000000000011</v>
      </c>
      <c r="E30" s="20">
        <f t="shared" si="5"/>
        <v>42.571727262167514</v>
      </c>
      <c r="F30" s="18" t="s">
        <v>31</v>
      </c>
      <c r="H30" s="43"/>
      <c r="I30" s="43"/>
      <c r="J30" s="43"/>
      <c r="K30" s="43"/>
    </row>
    <row r="31" spans="1:11" x14ac:dyDescent="0.2">
      <c r="A31" s="7" t="s">
        <v>41</v>
      </c>
      <c r="B31" s="13">
        <f>(B30/B12)*100</f>
        <v>6.9885621047675484</v>
      </c>
      <c r="C31" s="13">
        <f>(C30/C12)*100</f>
        <v>9.6088808166844135</v>
      </c>
      <c r="D31" s="12">
        <f t="shared" si="4"/>
        <v>2.6203187119168652</v>
      </c>
      <c r="E31" s="18" t="s">
        <v>31</v>
      </c>
      <c r="F31" s="18" t="s">
        <v>31</v>
      </c>
      <c r="H31" s="43"/>
      <c r="I31" s="43"/>
      <c r="J31" s="43"/>
      <c r="K31" s="43"/>
    </row>
    <row r="32" spans="1:11" ht="25.5" customHeight="1" x14ac:dyDescent="0.2">
      <c r="A32" s="59" t="s">
        <v>4</v>
      </c>
      <c r="B32" s="59"/>
      <c r="C32" s="59"/>
      <c r="D32" s="59"/>
      <c r="E32" s="59"/>
      <c r="F32" s="59"/>
    </row>
    <row r="33" spans="1:6" ht="63.75" customHeight="1" x14ac:dyDescent="0.2">
      <c r="A33" s="55" t="s">
        <v>28</v>
      </c>
      <c r="B33" s="55"/>
      <c r="C33" s="55"/>
      <c r="D33" s="55"/>
      <c r="E33" s="55"/>
      <c r="F33" s="55"/>
    </row>
    <row r="34" spans="1:6" ht="51" customHeight="1" x14ac:dyDescent="0.2">
      <c r="A34" s="55" t="s">
        <v>30</v>
      </c>
      <c r="B34" s="55"/>
      <c r="C34" s="55"/>
      <c r="D34" s="55"/>
      <c r="E34" s="55"/>
      <c r="F34" s="55"/>
    </row>
    <row r="35" spans="1:6" ht="89.25" customHeight="1" x14ac:dyDescent="0.2">
      <c r="A35" s="60" t="s">
        <v>48</v>
      </c>
      <c r="B35" s="60"/>
      <c r="C35" s="60"/>
      <c r="D35" s="60"/>
      <c r="E35" s="60"/>
      <c r="F35" s="60"/>
    </row>
    <row r="36" spans="1:6" ht="51" customHeight="1" x14ac:dyDescent="0.2">
      <c r="A36" s="60" t="s">
        <v>42</v>
      </c>
      <c r="B36" s="60"/>
      <c r="C36" s="60"/>
      <c r="D36" s="60"/>
      <c r="E36" s="60"/>
      <c r="F36" s="60"/>
    </row>
    <row r="37" spans="1:6" ht="25.5" customHeight="1" x14ac:dyDescent="0.2">
      <c r="A37" s="60" t="s">
        <v>43</v>
      </c>
      <c r="B37" s="60"/>
      <c r="C37" s="60"/>
      <c r="D37" s="60"/>
      <c r="E37" s="60"/>
      <c r="F37" s="60"/>
    </row>
    <row r="38" spans="1:6" ht="51" customHeight="1" x14ac:dyDescent="0.2">
      <c r="A38" s="60" t="s">
        <v>44</v>
      </c>
      <c r="B38" s="61"/>
      <c r="C38" s="61"/>
      <c r="D38" s="61"/>
      <c r="E38" s="61"/>
      <c r="F38" s="61"/>
    </row>
    <row r="39" spans="1:6" ht="38.25" customHeight="1" x14ac:dyDescent="0.2">
      <c r="A39" s="60" t="s">
        <v>45</v>
      </c>
      <c r="B39" s="60"/>
      <c r="C39" s="60"/>
      <c r="D39" s="60"/>
      <c r="E39" s="60"/>
      <c r="F39" s="60"/>
    </row>
    <row r="40" spans="1:6" x14ac:dyDescent="0.2">
      <c r="A40" s="26"/>
      <c r="B40" s="26"/>
      <c r="C40" s="26"/>
      <c r="D40" s="26"/>
      <c r="E40" s="26"/>
      <c r="F40" s="26"/>
    </row>
    <row r="41" spans="1:6" x14ac:dyDescent="0.2">
      <c r="A41" s="26"/>
      <c r="B41" s="26"/>
      <c r="C41" s="26"/>
      <c r="D41" s="26"/>
      <c r="E41" s="26"/>
      <c r="F41" s="26"/>
    </row>
    <row r="42" spans="1:6" x14ac:dyDescent="0.2">
      <c r="A42" s="26"/>
      <c r="B42" s="26"/>
      <c r="C42" s="26"/>
      <c r="D42" s="26"/>
      <c r="E42" s="26"/>
      <c r="F42" s="26"/>
    </row>
    <row r="43" spans="1:6" x14ac:dyDescent="0.2">
      <c r="A43" s="26"/>
      <c r="B43" s="26"/>
      <c r="C43" s="26"/>
      <c r="D43" s="26"/>
      <c r="E43" s="26"/>
      <c r="F43" s="26"/>
    </row>
    <row r="44" spans="1:6" x14ac:dyDescent="0.2">
      <c r="A44" s="26"/>
      <c r="B44" s="26"/>
      <c r="C44" s="26"/>
      <c r="D44" s="26"/>
      <c r="E44" s="26"/>
      <c r="F44" s="26"/>
    </row>
    <row r="45" spans="1:6" x14ac:dyDescent="0.2">
      <c r="A45" s="26"/>
      <c r="B45" s="26"/>
      <c r="C45" s="26"/>
      <c r="D45" s="26"/>
      <c r="E45" s="26"/>
      <c r="F45" s="26"/>
    </row>
    <row r="46" spans="1:6" x14ac:dyDescent="0.2">
      <c r="A46" s="26"/>
      <c r="B46" s="26"/>
      <c r="C46" s="26"/>
      <c r="D46" s="26"/>
      <c r="E46" s="26"/>
      <c r="F46" s="26"/>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david.smallen</cp:lastModifiedBy>
  <cp:lastPrinted>2019-09-05T16:45:43Z</cp:lastPrinted>
  <dcterms:created xsi:type="dcterms:W3CDTF">2012-05-10T15:47:12Z</dcterms:created>
  <dcterms:modified xsi:type="dcterms:W3CDTF">2019-09-09T15:29:49Z</dcterms:modified>
</cp:coreProperties>
</file>