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M:\External Affairs\Press\Scheduled releases\Airline Finances Releases\Releases 2019\3Q 2019\"/>
    </mc:Choice>
  </mc:AlternateContent>
  <bookViews>
    <workbookView xWindow="-10" yWindow="-10" windowWidth="14520" windowHeight="11760" tabRatio="864"/>
  </bookViews>
  <sheets>
    <sheet name="Table 1" sheetId="27" r:id="rId1"/>
    <sheet name="Table 2" sheetId="28" r:id="rId2"/>
    <sheet name="Table 3" sheetId="29" r:id="rId3"/>
    <sheet name="Table 4" sheetId="30" r:id="rId4"/>
    <sheet name="Table 5" sheetId="31" r:id="rId5"/>
    <sheet name="Table 6" sheetId="32" r:id="rId6"/>
  </sheets>
  <definedNames>
    <definedName name="_xlnm.Print_Area" localSheetId="0">'Table 1'!$A$1:$I$15</definedName>
    <definedName name="_xlnm.Print_Area" localSheetId="1">'Table 2'!$A$1:$H$15</definedName>
    <definedName name="_xlnm.Print_Area" localSheetId="2">'Table 3'!$A$1:$H$15</definedName>
    <definedName name="_xlnm.Print_Area" localSheetId="3">'Table 4'!$A$1:$F$39</definedName>
    <definedName name="_xlnm.Print_Area" localSheetId="4">'Table 5'!$A$1:$G$39</definedName>
    <definedName name="_xlnm.Print_Area" localSheetId="5">'Table 6'!$A$1:$F$39</definedName>
  </definedNames>
  <calcPr calcId="171027"/>
</workbook>
</file>

<file path=xl/calcChain.xml><?xml version="1.0" encoding="utf-8"?>
<calcChain xmlns="http://schemas.openxmlformats.org/spreadsheetml/2006/main">
  <c r="J13" i="29" l="1"/>
  <c r="I13" i="29"/>
  <c r="H13" i="29"/>
  <c r="G13" i="29"/>
  <c r="J12" i="29"/>
  <c r="I12" i="29"/>
  <c r="H12" i="29"/>
  <c r="G12" i="29"/>
  <c r="J11" i="29"/>
  <c r="I11" i="29"/>
  <c r="H11" i="29"/>
  <c r="G11" i="29"/>
  <c r="J10" i="29"/>
  <c r="I10" i="29"/>
  <c r="H10" i="29"/>
  <c r="G10" i="29"/>
  <c r="J9" i="29"/>
  <c r="I9" i="29"/>
  <c r="H9" i="29"/>
  <c r="G9" i="29"/>
  <c r="J8" i="29"/>
  <c r="I8" i="29"/>
  <c r="H8" i="29"/>
  <c r="G8" i="29"/>
  <c r="J7" i="29"/>
  <c r="I7" i="29"/>
  <c r="H7" i="29"/>
  <c r="G7" i="29"/>
  <c r="J6" i="29"/>
  <c r="I6" i="29"/>
  <c r="H6" i="29"/>
  <c r="G6" i="29"/>
  <c r="J5" i="29"/>
  <c r="I5" i="29"/>
  <c r="H5" i="29"/>
  <c r="G5" i="29"/>
  <c r="J13" i="28"/>
  <c r="I13" i="28"/>
  <c r="H13" i="28"/>
  <c r="G13" i="28"/>
  <c r="J12" i="28"/>
  <c r="I12" i="28"/>
  <c r="H12" i="28"/>
  <c r="G12" i="28"/>
  <c r="J11" i="28"/>
  <c r="I11" i="28"/>
  <c r="H11" i="28"/>
  <c r="G11" i="28"/>
  <c r="J10" i="28"/>
  <c r="I10" i="28"/>
  <c r="H10" i="28"/>
  <c r="G10" i="28"/>
  <c r="J9" i="28"/>
  <c r="I9" i="28"/>
  <c r="H9" i="28"/>
  <c r="G9" i="28"/>
  <c r="J8" i="28"/>
  <c r="I8" i="28"/>
  <c r="H8" i="28"/>
  <c r="G8" i="28"/>
  <c r="J7" i="28"/>
  <c r="I7" i="28"/>
  <c r="H7" i="28"/>
  <c r="G7" i="28"/>
  <c r="J6" i="28"/>
  <c r="I6" i="28"/>
  <c r="H6" i="28"/>
  <c r="G6" i="28"/>
  <c r="J5" i="28"/>
  <c r="I5" i="28"/>
  <c r="H5" i="28"/>
  <c r="G5" i="28"/>
  <c r="H13" i="27"/>
  <c r="H12" i="27"/>
  <c r="H11" i="27"/>
  <c r="H10" i="27"/>
  <c r="H9" i="27"/>
  <c r="H8" i="27"/>
  <c r="H7" i="27"/>
  <c r="H6" i="27"/>
  <c r="H5" i="27"/>
  <c r="J13" i="27"/>
  <c r="J12" i="27"/>
  <c r="J11" i="27"/>
  <c r="J10" i="27"/>
  <c r="J9" i="27"/>
  <c r="J8" i="27"/>
  <c r="J7" i="27"/>
  <c r="J6" i="27"/>
  <c r="J5" i="27"/>
  <c r="I6" i="27" l="1"/>
  <c r="I7" i="27"/>
  <c r="I8" i="27"/>
  <c r="I9" i="27"/>
  <c r="I10" i="27"/>
  <c r="I11" i="27"/>
  <c r="I12" i="27"/>
  <c r="I13" i="27"/>
  <c r="I5" i="27"/>
  <c r="E26" i="32" l="1"/>
  <c r="D26" i="32"/>
  <c r="E26" i="31"/>
  <c r="D26" i="31"/>
  <c r="E26" i="30"/>
  <c r="D26" i="30"/>
  <c r="E30" i="30" l="1"/>
  <c r="D30" i="30"/>
  <c r="D29" i="30"/>
  <c r="E28" i="30"/>
  <c r="D28" i="30"/>
  <c r="E27" i="30"/>
  <c r="D27" i="30"/>
  <c r="E24" i="30"/>
  <c r="D24" i="30"/>
  <c r="F17" i="30"/>
  <c r="E21" i="30"/>
  <c r="D21" i="30"/>
  <c r="E20" i="30"/>
  <c r="D20" i="30"/>
  <c r="E19" i="30"/>
  <c r="D19" i="30"/>
  <c r="E18" i="30"/>
  <c r="D18" i="30"/>
  <c r="E17" i="30"/>
  <c r="D17" i="30"/>
  <c r="E16" i="30"/>
  <c r="D16" i="30"/>
  <c r="E15" i="30"/>
  <c r="D15" i="30"/>
  <c r="E14" i="30"/>
  <c r="D14" i="30"/>
  <c r="F6" i="30"/>
  <c r="B31" i="30"/>
  <c r="E11" i="30"/>
  <c r="D11" i="30"/>
  <c r="E10" i="30"/>
  <c r="D10" i="30"/>
  <c r="E9" i="30"/>
  <c r="D9" i="30"/>
  <c r="E8" i="30"/>
  <c r="D8" i="30"/>
  <c r="E7" i="30"/>
  <c r="D7" i="30"/>
  <c r="E6" i="30"/>
  <c r="D6" i="30"/>
  <c r="E30" i="31"/>
  <c r="D30" i="31"/>
  <c r="D29" i="31"/>
  <c r="E28" i="31"/>
  <c r="D28" i="31"/>
  <c r="E27" i="31"/>
  <c r="D27" i="31"/>
  <c r="E24" i="31"/>
  <c r="D24" i="31"/>
  <c r="E21" i="31"/>
  <c r="D21" i="31"/>
  <c r="E20" i="31"/>
  <c r="D20" i="31"/>
  <c r="E19" i="31"/>
  <c r="D19" i="31"/>
  <c r="E18" i="31"/>
  <c r="D18" i="31"/>
  <c r="E17" i="31"/>
  <c r="D17" i="31"/>
  <c r="E16" i="31"/>
  <c r="D16" i="31"/>
  <c r="E15" i="31"/>
  <c r="D15" i="31"/>
  <c r="E14" i="31"/>
  <c r="D14" i="31"/>
  <c r="F6" i="31"/>
  <c r="B31" i="31"/>
  <c r="E11" i="31"/>
  <c r="D11" i="31"/>
  <c r="E10" i="31"/>
  <c r="D10" i="31"/>
  <c r="E9" i="31"/>
  <c r="D9" i="31"/>
  <c r="E8" i="31"/>
  <c r="D8" i="31"/>
  <c r="E7" i="31"/>
  <c r="D7" i="31"/>
  <c r="E6" i="31"/>
  <c r="D6" i="31"/>
  <c r="F21" i="30" l="1"/>
  <c r="F19" i="30"/>
  <c r="D22" i="31"/>
  <c r="F15" i="30"/>
  <c r="F20" i="30"/>
  <c r="F19" i="31"/>
  <c r="F18" i="31"/>
  <c r="F20" i="31"/>
  <c r="F15" i="31"/>
  <c r="F21" i="31"/>
  <c r="F14" i="31"/>
  <c r="F17" i="31"/>
  <c r="F16" i="31"/>
  <c r="E22" i="31"/>
  <c r="E22" i="30"/>
  <c r="F16" i="30"/>
  <c r="F18" i="30"/>
  <c r="F14" i="30"/>
  <c r="D22" i="30"/>
  <c r="F9" i="30"/>
  <c r="B25" i="30"/>
  <c r="D12" i="30"/>
  <c r="F7" i="30"/>
  <c r="F10" i="30"/>
  <c r="E12" i="30"/>
  <c r="C25" i="30"/>
  <c r="F8" i="30"/>
  <c r="F11" i="30"/>
  <c r="C31" i="30"/>
  <c r="D31" i="30" s="1"/>
  <c r="D12" i="31"/>
  <c r="F9" i="31"/>
  <c r="F10" i="31"/>
  <c r="B25" i="31"/>
  <c r="C25" i="31"/>
  <c r="F8" i="31"/>
  <c r="F7" i="31"/>
  <c r="E12" i="31"/>
  <c r="F11" i="31"/>
  <c r="C31" i="31"/>
  <c r="D31" i="31" s="1"/>
  <c r="E30" i="32"/>
  <c r="D30" i="32"/>
  <c r="D29" i="32"/>
  <c r="E28" i="32"/>
  <c r="D28" i="32"/>
  <c r="E27" i="32"/>
  <c r="D27" i="32"/>
  <c r="E24" i="32"/>
  <c r="D24" i="32"/>
  <c r="F21" i="32"/>
  <c r="E21" i="32"/>
  <c r="D21" i="32"/>
  <c r="E20" i="32"/>
  <c r="D20" i="32"/>
  <c r="E19" i="32"/>
  <c r="D19" i="32"/>
  <c r="E18" i="32"/>
  <c r="D18" i="32"/>
  <c r="E17" i="32"/>
  <c r="D17" i="32"/>
  <c r="E16" i="32"/>
  <c r="D16" i="32"/>
  <c r="E15" i="32"/>
  <c r="D15" i="32"/>
  <c r="E14" i="32"/>
  <c r="D14" i="32"/>
  <c r="F6" i="32"/>
  <c r="B31" i="32"/>
  <c r="E11" i="32"/>
  <c r="D11" i="32"/>
  <c r="E10" i="32"/>
  <c r="D10" i="32"/>
  <c r="E9" i="32"/>
  <c r="D9" i="32"/>
  <c r="E8" i="32"/>
  <c r="D8" i="32"/>
  <c r="E7" i="32"/>
  <c r="D7" i="32"/>
  <c r="E6" i="32"/>
  <c r="D6" i="32"/>
  <c r="F22" i="31" l="1"/>
  <c r="F12" i="31"/>
  <c r="D25" i="31"/>
  <c r="D25" i="30"/>
  <c r="F22" i="30"/>
  <c r="F12" i="30"/>
  <c r="F20" i="32"/>
  <c r="F15" i="32"/>
  <c r="F18" i="32"/>
  <c r="F14" i="32"/>
  <c r="F16" i="32"/>
  <c r="F19" i="32"/>
  <c r="E22" i="32"/>
  <c r="F9" i="32"/>
  <c r="F10" i="32"/>
  <c r="B25" i="32"/>
  <c r="C25" i="32"/>
  <c r="F8" i="32"/>
  <c r="F11" i="32"/>
  <c r="D22" i="32"/>
  <c r="C31" i="32"/>
  <c r="D31" i="32" s="1"/>
  <c r="D12" i="32"/>
  <c r="F7" i="32"/>
  <c r="E12" i="32"/>
  <c r="F17" i="32"/>
  <c r="F22" i="32" l="1"/>
  <c r="F12" i="32"/>
  <c r="D25" i="32"/>
  <c r="G13" i="27" l="1"/>
  <c r="G12" i="27"/>
  <c r="G11" i="27"/>
  <c r="G10" i="27"/>
  <c r="G9" i="27"/>
  <c r="G8" i="27"/>
  <c r="G7" i="27"/>
  <c r="G6" i="27"/>
  <c r="G5" i="27"/>
</calcChain>
</file>

<file path=xl/sharedStrings.xml><?xml version="1.0" encoding="utf-8"?>
<sst xmlns="http://schemas.openxmlformats.org/spreadsheetml/2006/main" count="230" uniqueCount="70">
  <si>
    <t>Net Income</t>
  </si>
  <si>
    <t>Operating Profit/Loss</t>
  </si>
  <si>
    <t>Operating Revenue</t>
  </si>
  <si>
    <t>Operating Expenses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</si>
  <si>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</si>
  <si>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</si>
  <si>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</si>
  <si>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</si>
  <si>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</si>
  <si>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</si>
  <si>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</si>
  <si>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</si>
  <si>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</si>
  <si>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</si>
  <si>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</si>
  <si>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</si>
  <si>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</si>
  <si>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</si>
  <si>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</si>
  <si>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</si>
  <si>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</si>
  <si>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</si>
  <si>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</si>
  <si>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</si>
  <si>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</si>
  <si>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</si>
  <si>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</si>
  <si>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</si>
  <si>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</si>
  <si>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</si>
  <si>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</si>
  <si>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</si>
  <si>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</si>
  <si>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</si>
  <si>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</si>
  <si>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Domestic Operations</t>
  </si>
  <si>
    <t>International Operations</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</si>
  <si>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</si>
  <si>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</si>
  <si>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</si>
  <si>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</si>
  <si>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</si>
  <si>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</si>
  <si>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</si>
  <si>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</si>
  <si>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</si>
  <si>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</si>
  <si>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</si>
  <si>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</si>
  <si>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t>3Q                 2018</t>
  </si>
  <si>
    <t>4Q                 2018</t>
  </si>
  <si>
    <r>
      <t>Table 1.</t>
    </r>
    <r>
      <rPr>
        <b/>
        <sz val="10"/>
        <color rgb="FF00B050"/>
        <rFont val="Arial"/>
        <family val="2"/>
      </rPr>
      <t xml:space="preserve"> </t>
    </r>
    <r>
      <rPr>
        <b/>
        <sz val="10"/>
        <color theme="1"/>
        <rFont val="Arial"/>
        <family val="2"/>
      </rPr>
      <t>Quarterly U.S. Scheduled Service Passenger Airlines Financial Reports</t>
    </r>
  </si>
  <si>
    <t>Table 3. International Quarterly U.S. Scheduled Service Passenger Airlines Financial Reports</t>
  </si>
  <si>
    <r>
      <t>Table 4.</t>
    </r>
    <r>
      <rPr>
        <b/>
        <sz val="10"/>
        <color rgb="FF00B050"/>
        <rFont val="Arial"/>
        <family val="2"/>
      </rPr>
      <t xml:space="preserve"> </t>
    </r>
    <r>
      <rPr>
        <b/>
        <sz val="10"/>
        <rFont val="Arial"/>
        <family val="2"/>
      </rPr>
      <t>Quarterly U.S. Scheduled Passenger Airlines Revenue, Expenses and Profits</t>
    </r>
  </si>
  <si>
    <t>Table 2. Domestic Quarterly U.S. Scheduled Service Passenger Airlines Financial Reports</t>
  </si>
  <si>
    <t>Table 5. Domestic Quarterly U.S. Scheduled Passenger Airlines Revenue, Expenses and Profits</t>
  </si>
  <si>
    <t>Table 6. International Quarterly U.S. Scheduled Passenger Airlines Revenue, Expenses and Profits</t>
  </si>
  <si>
    <t>2018-2019 % Change</t>
  </si>
  <si>
    <t>1Q                 2019</t>
  </si>
  <si>
    <t>2Q                 2019</t>
  </si>
  <si>
    <t>Reports from 21 airlines in 3Q 2019</t>
  </si>
  <si>
    <t>3Q                 2019</t>
  </si>
  <si>
    <t>Dollar Change          3Q2018-3Q2019</t>
  </si>
  <si>
    <t>Reports from 19 airlines in 3Q 2019</t>
  </si>
  <si>
    <t>3Q 2018</t>
  </si>
  <si>
    <t>3Q 2019</t>
  </si>
  <si>
    <t>% of 3Q 2019 Revenue or Expense Total</t>
  </si>
  <si>
    <t>Dollar Change          2Q2019-3Q2019</t>
  </si>
  <si>
    <t>Q2 2019-Q3 2019 % Change</t>
  </si>
  <si>
    <t>Q3 2018-Q3 2019 %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</si>
</sst>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quot;$&quot;#,##0,,_);[Red]\(&quot;$&quot;#,##0,,\)"/>
    <numFmt numFmtId="167" formatCode="0.0%"/>
  </numFmts>
  <fonts count="1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b/>
      <sz val="10"/>
      <color rgb="FF00B050"/>
      <name val="Arial"/>
      <family val="2"/>
    </font>
    <font>
      <sz val="10"/>
      <color theme="5"/>
      <name val="Arial"/>
      <family val="2"/>
    </font>
    <font>
      <sz val="10"/>
      <name val="Arial"/>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0">
    <xf numFmtId="0" fontId="0" fillId="0" borderId="0"/>
    <xf numFmtId="0" fontId="7" fillId="0" borderId="0"/>
    <xf numFmtId="0" fontId="5" fillId="0" borderId="0"/>
    <xf numFmtId="0" fontId="9" fillId="0" borderId="0"/>
    <xf numFmtId="0" fontId="4" fillId="0" borderId="0"/>
    <xf numFmtId="9" fontId="7" fillId="0" borderId="0" applyFont="0" applyFill="0" applyBorder="0" applyAlignment="0" applyProtection="0"/>
    <xf numFmtId="0" fontId="3" fillId="0" borderId="0"/>
    <xf numFmtId="0" fontId="2" fillId="0" borderId="0"/>
    <xf numFmtId="0" fontId="1" fillId="0" borderId="0"/>
    <xf numFmtId="9" fontId="12" fillId="0" borderId="0" applyFont="0" applyFill="0" applyBorder="0" applyAlignment="0" applyProtection="0"/>
  </cellStyleXfs>
  <cellXfs count="66">
    <xf numFmtId="0" fontId="0" fillId="0" borderId="0" xfId="0"/>
    <xf numFmtId="0" fontId="8" fillId="0" borderId="0" xfId="3" applyFont="1"/>
    <xf numFmtId="0" fontId="9" fillId="0" borderId="0" xfId="3" applyAlignment="1">
      <alignment horizontal="left" indent="1"/>
    </xf>
    <xf numFmtId="0" fontId="0" fillId="0" borderId="1" xfId="0" applyBorder="1"/>
    <xf numFmtId="0" fontId="8" fillId="0" borderId="3" xfId="3" applyFont="1" applyBorder="1"/>
    <xf numFmtId="166" fontId="9" fillId="0" borderId="1" xfId="3" applyNumberFormat="1" applyBorder="1"/>
    <xf numFmtId="166" fontId="9" fillId="0" borderId="3" xfId="3" applyNumberFormat="1" applyBorder="1" applyAlignment="1">
      <alignment horizontal="right"/>
    </xf>
    <xf numFmtId="0" fontId="8" fillId="0" borderId="1" xfId="3" applyFont="1" applyBorder="1"/>
    <xf numFmtId="0" fontId="8" fillId="0" borderId="1" xfId="3" applyFont="1" applyBorder="1" applyAlignment="1">
      <alignment horizontal="center"/>
    </xf>
    <xf numFmtId="0" fontId="8" fillId="0" borderId="1" xfId="3" applyFont="1" applyBorder="1" applyAlignment="1">
      <alignment horizontal="center" wrapText="1"/>
    </xf>
    <xf numFmtId="165" fontId="9" fillId="0" borderId="0" xfId="3" applyNumberFormat="1"/>
    <xf numFmtId="165" fontId="8" fillId="0" borderId="1" xfId="3" applyNumberFormat="1" applyFont="1" applyBorder="1"/>
    <xf numFmtId="165" fontId="8" fillId="0" borderId="0" xfId="3" applyNumberFormat="1" applyFont="1"/>
    <xf numFmtId="165" fontId="8" fillId="0" borderId="1" xfId="3" applyNumberFormat="1" applyFont="1" applyBorder="1" applyAlignment="1">
      <alignment horizontal="right"/>
    </xf>
    <xf numFmtId="166" fontId="9" fillId="0" borderId="3" xfId="3" applyNumberFormat="1" applyBorder="1"/>
    <xf numFmtId="164" fontId="9" fillId="0" borderId="1" xfId="3" applyNumberFormat="1" applyBorder="1"/>
    <xf numFmtId="164" fontId="9" fillId="0" borderId="3" xfId="3" applyNumberFormat="1" applyBorder="1"/>
    <xf numFmtId="164" fontId="9" fillId="0" borderId="0" xfId="3" applyNumberFormat="1" applyBorder="1" applyAlignment="1">
      <alignment horizontal="right"/>
    </xf>
    <xf numFmtId="164" fontId="8" fillId="0" borderId="0" xfId="3" applyNumberFormat="1" applyFont="1" applyBorder="1" applyAlignment="1">
      <alignment horizontal="right"/>
    </xf>
    <xf numFmtId="4" fontId="9" fillId="0" borderId="0" xfId="3" applyNumberFormat="1"/>
    <xf numFmtId="4" fontId="8" fillId="0" borderId="0" xfId="3" applyNumberFormat="1" applyFont="1"/>
    <xf numFmtId="4" fontId="8" fillId="0" borderId="1" xfId="3" applyNumberFormat="1" applyFont="1" applyBorder="1"/>
    <xf numFmtId="0" fontId="7" fillId="0" borderId="0" xfId="3" applyFont="1" applyAlignment="1">
      <alignment horizontal="left" indent="1"/>
    </xf>
    <xf numFmtId="0" fontId="6" fillId="0" borderId="0" xfId="3" applyFont="1"/>
    <xf numFmtId="165" fontId="9" fillId="0" borderId="0" xfId="3" applyNumberFormat="1" applyFont="1"/>
    <xf numFmtId="0" fontId="0" fillId="0" borderId="0" xfId="0"/>
    <xf numFmtId="0" fontId="7" fillId="0" borderId="0" xfId="1"/>
    <xf numFmtId="0" fontId="1" fillId="0" borderId="0" xfId="8"/>
    <xf numFmtId="0" fontId="9" fillId="0" borderId="1" xfId="8" applyFont="1" applyBorder="1"/>
    <xf numFmtId="0" fontId="8" fillId="0" borderId="1" xfId="8" applyFont="1" applyBorder="1" applyAlignment="1">
      <alignment horizontal="center" wrapText="1"/>
    </xf>
    <xf numFmtId="0" fontId="8" fillId="0" borderId="0" xfId="8" applyFont="1" applyAlignment="1">
      <alignment vertical="center"/>
    </xf>
    <xf numFmtId="3" fontId="9" fillId="0" borderId="0" xfId="8" applyNumberFormat="1" applyFont="1"/>
    <xf numFmtId="0" fontId="8" fillId="0" borderId="1" xfId="8" applyFont="1" applyBorder="1" applyAlignment="1">
      <alignment vertical="center"/>
    </xf>
    <xf numFmtId="3" fontId="9" fillId="0" borderId="1" xfId="8" applyNumberFormat="1" applyFont="1" applyBorder="1"/>
    <xf numFmtId="0" fontId="8" fillId="0" borderId="1" xfId="8" applyFont="1" applyBorder="1" applyAlignment="1">
      <alignment horizontal="center"/>
    </xf>
    <xf numFmtId="0" fontId="0" fillId="0" borderId="0" xfId="0" applyAlignment="1"/>
    <xf numFmtId="165" fontId="9" fillId="0" borderId="0" xfId="3" applyNumberFormat="1" applyFill="1"/>
    <xf numFmtId="0" fontId="7" fillId="0" borderId="0" xfId="3" applyFont="1" applyFill="1" applyAlignment="1">
      <alignment horizontal="left" indent="1"/>
    </xf>
    <xf numFmtId="0" fontId="6" fillId="0" borderId="0" xfId="3" applyFont="1" applyFill="1"/>
    <xf numFmtId="0" fontId="8" fillId="0" borderId="0" xfId="3" applyFont="1" applyFill="1"/>
    <xf numFmtId="0" fontId="8" fillId="0" borderId="1" xfId="3" applyFont="1" applyFill="1" applyBorder="1"/>
    <xf numFmtId="0" fontId="11" fillId="0" borderId="0" xfId="0" applyFont="1" applyAlignment="1"/>
    <xf numFmtId="0" fontId="11" fillId="0" borderId="0" xfId="0" applyFont="1"/>
    <xf numFmtId="165" fontId="0" fillId="0" borderId="0" xfId="0" applyNumberFormat="1"/>
    <xf numFmtId="165" fontId="6" fillId="0" borderId="1" xfId="0" applyNumberFormat="1" applyFont="1" applyBorder="1"/>
    <xf numFmtId="0" fontId="8" fillId="0" borderId="0" xfId="8" applyFont="1" applyAlignment="1">
      <alignment vertical="center"/>
    </xf>
    <xf numFmtId="164" fontId="1" fillId="0" borderId="0" xfId="8" applyNumberFormat="1"/>
    <xf numFmtId="167" fontId="1" fillId="0" borderId="0" xfId="9" applyNumberFormat="1" applyFont="1"/>
    <xf numFmtId="165" fontId="9" fillId="0" borderId="0" xfId="8" applyNumberFormat="1" applyFont="1"/>
    <xf numFmtId="165" fontId="9" fillId="0" borderId="1" xfId="8" applyNumberFormat="1" applyFont="1" applyBorder="1"/>
    <xf numFmtId="164" fontId="9" fillId="0" borderId="0" xfId="8" applyNumberFormat="1" applyFont="1"/>
    <xf numFmtId="164" fontId="9" fillId="0" borderId="1" xfId="8" applyNumberFormat="1" applyFont="1" applyBorder="1"/>
    <xf numFmtId="0" fontId="9" fillId="0" borderId="0" xfId="8" applyFont="1" applyAlignment="1">
      <alignment wrapText="1"/>
    </xf>
    <xf numFmtId="0" fontId="7" fillId="0" borderId="0" xfId="1" applyFont="1" applyAlignment="1">
      <alignment wrapText="1"/>
    </xf>
    <xf numFmtId="0" fontId="7" fillId="0" borderId="0" xfId="1" applyAlignment="1">
      <alignment wrapText="1"/>
    </xf>
    <xf numFmtId="0" fontId="7" fillId="0" borderId="0" xfId="0" applyFont="1" applyAlignment="1">
      <alignment wrapText="1"/>
    </xf>
    <xf numFmtId="0" fontId="6" fillId="0" borderId="0" xfId="0" applyFont="1" applyAlignment="1">
      <alignment wrapText="1"/>
    </xf>
    <xf numFmtId="0" fontId="6" fillId="0" borderId="0" xfId="0" applyFont="1"/>
    <xf numFmtId="0" fontId="7" fillId="0" borderId="0" xfId="0" applyFont="1" applyBorder="1"/>
    <xf numFmtId="0" fontId="9" fillId="0" borderId="2" xfId="3" applyFont="1" applyFill="1" applyBorder="1"/>
    <xf numFmtId="0" fontId="8" fillId="0" borderId="0" xfId="8" applyFont="1" applyAlignment="1">
      <alignment horizontal="left" vertical="center"/>
    </xf>
    <xf numFmtId="0" fontId="8" fillId="0" borderId="0" xfId="8" applyFont="1" applyAlignment="1">
      <alignment horizontal="left"/>
    </xf>
    <xf numFmtId="0" fontId="9" fillId="0" borderId="0" xfId="8" applyFont="1" applyAlignment="1">
      <alignment horizontal="left" vertical="center"/>
    </xf>
    <xf numFmtId="0" fontId="9" fillId="0" borderId="2" xfId="8" applyFont="1" applyBorder="1" applyAlignment="1">
      <alignment horizontal="left"/>
    </xf>
    <xf numFmtId="0" fontId="9" fillId="0" borderId="0" xfId="8" applyFont="1" applyAlignment="1">
      <alignment horizontal="left" wrapText="1"/>
    </xf>
    <xf numFmtId="0" fontId="6" fillId="0" borderId="0" xfId="8" applyFont="1" applyAlignment="1">
      <alignment horizontal="left"/>
    </xf>
  </cellXfs>
  <cellStyles count="10">
    <cellStyle name="Normal" xfId="0" builtinId="0"/>
    <cellStyle name="Normal 2" xfId="1"/>
    <cellStyle name="Normal 3" xfId="2"/>
    <cellStyle name="Normal 3 2" xfId="4"/>
    <cellStyle name="Normal 3 2 2" xfId="7"/>
    <cellStyle name="Normal 3 3" xfId="8"/>
    <cellStyle name="Normal 4" xfId="3"/>
    <cellStyle name="Normal 5" xfId="6"/>
    <cellStyle name="Percent" xfId="9" builtinId="5"/>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abSelected="1" workbookViewId="0">
      <selection sqref="A1:J1"/>
    </sheetView>
  </sheetViews>
  <sheetFormatPr defaultColWidth="9.08984375" defaultRowHeight="14.5" x14ac:dyDescent="0.35"/>
  <cols>
    <col min="1" max="1" width="30" style="27" customWidth="1"/>
    <col min="2" max="6" width="9.54296875" style="27" customWidth="1"/>
    <col min="7" max="8" width="9.1796875" style="27" customWidth="1"/>
    <col min="9" max="9" width="9.453125" style="27" customWidth="1"/>
    <col min="10" max="16384" width="9.08984375" style="27"/>
  </cols>
  <sheetData>
    <row r="1" spans="1:10" ht="25.5" customHeight="1" x14ac:dyDescent="0.35">
      <c r="A1" s="61" t="s">
        <v>51</v>
      </c>
      <c r="B1" s="61"/>
      <c r="C1" s="61"/>
      <c r="D1" s="61"/>
      <c r="E1" s="61"/>
      <c r="F1" s="61"/>
      <c r="G1" s="61"/>
      <c r="H1" s="61"/>
      <c r="I1" s="61"/>
      <c r="J1" s="61"/>
    </row>
    <row r="2" spans="1:10" ht="12.75" customHeight="1" x14ac:dyDescent="0.35">
      <c r="A2" s="60" t="s">
        <v>60</v>
      </c>
      <c r="B2" s="60"/>
      <c r="C2" s="60"/>
      <c r="D2" s="60"/>
      <c r="E2" s="60"/>
      <c r="F2" s="60"/>
      <c r="G2" s="60"/>
      <c r="H2" s="60"/>
      <c r="I2" s="60"/>
      <c r="J2" s="60"/>
    </row>
    <row r="3" spans="1:10" ht="12.75" customHeight="1" x14ac:dyDescent="0.35">
      <c r="A3" s="62" t="s">
        <v>29</v>
      </c>
      <c r="B3" s="62"/>
      <c r="C3" s="62"/>
      <c r="D3" s="62"/>
      <c r="E3" s="62"/>
      <c r="F3" s="62"/>
      <c r="G3" s="62"/>
      <c r="H3" s="62"/>
      <c r="I3" s="62"/>
      <c r="J3" s="62"/>
    </row>
    <row r="4" spans="1:10" ht="51.75" customHeight="1" x14ac:dyDescent="0.35">
      <c r="A4" s="28"/>
      <c r="B4" s="29" t="s">
        <v>49</v>
      </c>
      <c r="C4" s="29" t="s">
        <v>50</v>
      </c>
      <c r="D4" s="29" t="s">
        <v>58</v>
      </c>
      <c r="E4" s="29" t="s">
        <v>59</v>
      </c>
      <c r="F4" s="29" t="s">
        <v>61</v>
      </c>
      <c r="G4" s="29" t="s">
        <v>62</v>
      </c>
      <c r="H4" s="9" t="s">
        <v>69</v>
      </c>
      <c r="I4" s="29" t="s">
        <v>67</v>
      </c>
      <c r="J4" s="9" t="s">
        <v>68</v>
      </c>
    </row>
    <row r="5" spans="1:10" ht="12.75" customHeight="1" x14ac:dyDescent="0.35">
      <c r="A5" s="30" t="s">
        <v>0</v>
      </c>
      <c r="B5" s="31">
        <v>3744.7</v>
      </c>
      <c r="C5" s="31">
        <v>2928.1</v>
      </c>
      <c r="D5" s="31">
        <v>2385.3000000000002</v>
      </c>
      <c r="E5" s="31">
        <v>4784.3999999999996</v>
      </c>
      <c r="F5" s="31">
        <v>4550.5</v>
      </c>
      <c r="G5" s="31">
        <f t="shared" ref="G5:G13" si="0">(F5-B5)</f>
        <v>805.80000000000018</v>
      </c>
      <c r="H5" s="50">
        <f>(F5-B5)/B5*100</f>
        <v>21.518412689935115</v>
      </c>
      <c r="I5" s="48">
        <f>F5-E5</f>
        <v>-233.89999999999964</v>
      </c>
      <c r="J5" s="50">
        <f>(F5-E5)/E5*100</f>
        <v>-4.8888052838391367</v>
      </c>
    </row>
    <row r="6" spans="1:10" ht="12.75" customHeight="1" x14ac:dyDescent="0.35">
      <c r="A6" s="30" t="s">
        <v>1</v>
      </c>
      <c r="B6" s="31">
        <v>5252.5</v>
      </c>
      <c r="C6" s="31">
        <v>3933.6</v>
      </c>
      <c r="D6" s="31">
        <v>3250.3</v>
      </c>
      <c r="E6" s="31">
        <v>6900</v>
      </c>
      <c r="F6" s="31">
        <v>6400.2</v>
      </c>
      <c r="G6" s="31">
        <f t="shared" si="0"/>
        <v>1147.6999999999998</v>
      </c>
      <c r="H6" s="50">
        <f t="shared" ref="H6:H13" si="1">(F6-B6)/B6*100</f>
        <v>21.850547358400757</v>
      </c>
      <c r="I6" s="48">
        <f t="shared" ref="I6:I13" si="2">F6-E6</f>
        <v>-499.80000000000018</v>
      </c>
      <c r="J6" s="50">
        <f t="shared" ref="J6:J13" si="3">(F6-E6)/E6*100</f>
        <v>-7.2434782608695683</v>
      </c>
    </row>
    <row r="7" spans="1:10" ht="12.75" customHeight="1" x14ac:dyDescent="0.35">
      <c r="A7" s="30" t="s">
        <v>5</v>
      </c>
      <c r="B7" s="31">
        <v>49262.7</v>
      </c>
      <c r="C7" s="31">
        <v>46739.4</v>
      </c>
      <c r="D7" s="31">
        <v>44370.8</v>
      </c>
      <c r="E7" s="31">
        <v>51567.3</v>
      </c>
      <c r="F7" s="31">
        <v>51319.4</v>
      </c>
      <c r="G7" s="31">
        <f t="shared" si="0"/>
        <v>2056.7000000000044</v>
      </c>
      <c r="H7" s="50">
        <f t="shared" si="1"/>
        <v>4.1749640194305311</v>
      </c>
      <c r="I7" s="48">
        <f t="shared" si="2"/>
        <v>-247.90000000000146</v>
      </c>
      <c r="J7" s="50">
        <f t="shared" si="3"/>
        <v>-0.48073100588939394</v>
      </c>
    </row>
    <row r="8" spans="1:10" ht="12.75" customHeight="1" x14ac:dyDescent="0.35">
      <c r="A8" s="30" t="s">
        <v>6</v>
      </c>
      <c r="B8" s="31">
        <v>36788.6</v>
      </c>
      <c r="C8" s="31">
        <v>34519</v>
      </c>
      <c r="D8" s="31">
        <v>32519.8</v>
      </c>
      <c r="E8" s="31">
        <v>38279.800000000003</v>
      </c>
      <c r="F8" s="31">
        <v>38284.400000000001</v>
      </c>
      <c r="G8" s="31">
        <f t="shared" si="0"/>
        <v>1495.8000000000029</v>
      </c>
      <c r="H8" s="50">
        <f t="shared" si="1"/>
        <v>4.0659334685201474</v>
      </c>
      <c r="I8" s="48">
        <f t="shared" si="2"/>
        <v>4.5999999999985448</v>
      </c>
      <c r="J8" s="50">
        <f t="shared" si="3"/>
        <v>1.2016781696870267E-2</v>
      </c>
    </row>
    <row r="9" spans="1:10" ht="12.75" customHeight="1" x14ac:dyDescent="0.35">
      <c r="A9" s="30" t="s">
        <v>7</v>
      </c>
      <c r="B9" s="31">
        <v>1331.8</v>
      </c>
      <c r="C9" s="31">
        <v>1249.5</v>
      </c>
      <c r="D9" s="31">
        <v>1291.5</v>
      </c>
      <c r="E9" s="31">
        <v>1513.6</v>
      </c>
      <c r="F9" s="31">
        <v>1526.3</v>
      </c>
      <c r="G9" s="31">
        <f t="shared" si="0"/>
        <v>194.5</v>
      </c>
      <c r="H9" s="50">
        <f t="shared" si="1"/>
        <v>14.604294939180058</v>
      </c>
      <c r="I9" s="48">
        <f t="shared" si="2"/>
        <v>12.700000000000045</v>
      </c>
      <c r="J9" s="50">
        <f t="shared" si="3"/>
        <v>0.83905919661733919</v>
      </c>
    </row>
    <row r="10" spans="1:10" ht="12.75" customHeight="1" x14ac:dyDescent="0.35">
      <c r="A10" s="30" t="s">
        <v>8</v>
      </c>
      <c r="B10" s="31">
        <v>721.2</v>
      </c>
      <c r="C10" s="31">
        <v>666.2</v>
      </c>
      <c r="D10" s="31">
        <v>662.1</v>
      </c>
      <c r="E10" s="31">
        <v>740</v>
      </c>
      <c r="F10" s="31">
        <v>747.2</v>
      </c>
      <c r="G10" s="31">
        <f t="shared" si="0"/>
        <v>26</v>
      </c>
      <c r="H10" s="50">
        <f t="shared" si="1"/>
        <v>3.6051026067664997</v>
      </c>
      <c r="I10" s="48">
        <f t="shared" si="2"/>
        <v>7.2000000000000455</v>
      </c>
      <c r="J10" s="50">
        <f t="shared" si="3"/>
        <v>0.97297297297297913</v>
      </c>
    </row>
    <row r="11" spans="1:10" ht="12.75" customHeight="1" x14ac:dyDescent="0.35">
      <c r="A11" s="30" t="s">
        <v>3</v>
      </c>
      <c r="B11" s="31">
        <v>44010.2</v>
      </c>
      <c r="C11" s="31">
        <v>42805.9</v>
      </c>
      <c r="D11" s="31">
        <v>41120.5</v>
      </c>
      <c r="E11" s="31">
        <v>44667.3</v>
      </c>
      <c r="F11" s="31">
        <v>44919.199999999997</v>
      </c>
      <c r="G11" s="31">
        <f t="shared" si="0"/>
        <v>909</v>
      </c>
      <c r="H11" s="50">
        <f t="shared" si="1"/>
        <v>2.0654302866153755</v>
      </c>
      <c r="I11" s="48">
        <f t="shared" si="2"/>
        <v>251.89999999999418</v>
      </c>
      <c r="J11" s="50">
        <f t="shared" si="3"/>
        <v>0.5639472276139238</v>
      </c>
    </row>
    <row r="12" spans="1:10" ht="12.75" customHeight="1" x14ac:dyDescent="0.35">
      <c r="A12" s="30" t="s">
        <v>9</v>
      </c>
      <c r="B12" s="31">
        <v>9432.9261439999991</v>
      </c>
      <c r="C12" s="31">
        <v>8704.7000000000007</v>
      </c>
      <c r="D12" s="31">
        <v>7526.4</v>
      </c>
      <c r="E12" s="31">
        <v>8732</v>
      </c>
      <c r="F12" s="31">
        <v>8505</v>
      </c>
      <c r="G12" s="31">
        <f t="shared" si="0"/>
        <v>-927.92614399999911</v>
      </c>
      <c r="H12" s="50">
        <f t="shared" si="1"/>
        <v>-9.8370975223867845</v>
      </c>
      <c r="I12" s="48">
        <f t="shared" si="2"/>
        <v>-227</v>
      </c>
      <c r="J12" s="50">
        <f t="shared" si="3"/>
        <v>-2.5996335318369215</v>
      </c>
    </row>
    <row r="13" spans="1:10" ht="12.75" customHeight="1" x14ac:dyDescent="0.35">
      <c r="A13" s="32" t="s">
        <v>10</v>
      </c>
      <c r="B13" s="33">
        <v>14284.541106999999</v>
      </c>
      <c r="C13" s="33">
        <v>14203.7</v>
      </c>
      <c r="D13" s="33">
        <v>14219.4</v>
      </c>
      <c r="E13" s="33">
        <v>15182.1</v>
      </c>
      <c r="F13" s="33">
        <v>15337.9</v>
      </c>
      <c r="G13" s="33">
        <f t="shared" si="0"/>
        <v>1053.3588930000005</v>
      </c>
      <c r="H13" s="50">
        <f t="shared" si="1"/>
        <v>7.3741178320654095</v>
      </c>
      <c r="I13" s="49">
        <f t="shared" si="2"/>
        <v>155.79999999999927</v>
      </c>
      <c r="J13" s="51">
        <f t="shared" si="3"/>
        <v>1.0262084955309165</v>
      </c>
    </row>
    <row r="14" spans="1:10" ht="30" customHeight="1" x14ac:dyDescent="0.35">
      <c r="A14" s="63" t="s">
        <v>4</v>
      </c>
      <c r="B14" s="63"/>
      <c r="C14" s="63"/>
      <c r="D14" s="63"/>
      <c r="E14" s="63"/>
      <c r="F14" s="63"/>
      <c r="G14" s="63"/>
      <c r="H14" s="63"/>
      <c r="I14" s="63"/>
      <c r="J14" s="63"/>
    </row>
    <row r="15" spans="1:10" ht="89.25" customHeight="1" x14ac:dyDescent="0.35">
      <c r="A15" s="64" t="s">
        <v>46</v>
      </c>
      <c r="B15" s="64"/>
      <c r="C15" s="64"/>
      <c r="D15" s="64"/>
      <c r="E15" s="64"/>
      <c r="F15" s="64"/>
      <c r="G15" s="64"/>
      <c r="H15" s="64"/>
      <c r="I15" s="64"/>
      <c r="J15" s="64"/>
    </row>
    <row r="18" spans="1:6" x14ac:dyDescent="0.35">
      <c r="A18" s="45"/>
      <c r="B18" s="46"/>
      <c r="C18" s="46"/>
      <c r="D18" s="46"/>
      <c r="E18" s="46"/>
      <c r="F18" s="47"/>
    </row>
    <row r="19" spans="1:6" x14ac:dyDescent="0.35">
      <c r="A19" s="45"/>
    </row>
    <row r="20" spans="1:6" x14ac:dyDescent="0.35">
      <c r="A20" s="45"/>
    </row>
    <row r="21" spans="1:6" x14ac:dyDescent="0.35">
      <c r="A21" s="45"/>
    </row>
  </sheetData>
  <mergeCells count="5">
    <mergeCell ref="A1:J1"/>
    <mergeCell ref="A2:J2"/>
    <mergeCell ref="A3:J3"/>
    <mergeCell ref="A14:J14"/>
    <mergeCell ref="A15:J1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opLeftCell="A4" workbookViewId="0">
      <selection activeCell="L15" sqref="L15"/>
    </sheetView>
  </sheetViews>
  <sheetFormatPr defaultColWidth="9.08984375" defaultRowHeight="14.5" x14ac:dyDescent="0.35"/>
  <cols>
    <col min="1" max="1" width="30" style="27" customWidth="1"/>
    <col min="2" max="6" width="9.54296875" style="27" customWidth="1"/>
    <col min="7" max="7" width="9" style="27" customWidth="1"/>
    <col min="8" max="8" width="9.453125" style="27" customWidth="1"/>
    <col min="9" max="16384" width="9.08984375" style="27"/>
  </cols>
  <sheetData>
    <row r="1" spans="1:10" ht="25.5" customHeight="1" x14ac:dyDescent="0.35">
      <c r="A1" s="65" t="s">
        <v>54</v>
      </c>
      <c r="B1" s="65"/>
      <c r="C1" s="65"/>
      <c r="D1" s="65"/>
      <c r="E1" s="65"/>
      <c r="F1" s="65"/>
      <c r="G1" s="65"/>
      <c r="H1" s="65"/>
      <c r="I1" s="65"/>
      <c r="J1" s="65"/>
    </row>
    <row r="2" spans="1:10" ht="12.75" customHeight="1" x14ac:dyDescent="0.35">
      <c r="A2" s="60" t="s">
        <v>60</v>
      </c>
      <c r="B2" s="60"/>
      <c r="C2" s="60"/>
      <c r="D2" s="60"/>
      <c r="E2" s="60"/>
      <c r="F2" s="60"/>
      <c r="G2" s="60"/>
      <c r="H2" s="60"/>
      <c r="I2" s="60"/>
      <c r="J2" s="60"/>
    </row>
    <row r="3" spans="1:10" ht="12.75" customHeight="1" x14ac:dyDescent="0.35">
      <c r="A3" s="62" t="s">
        <v>29</v>
      </c>
      <c r="B3" s="62"/>
      <c r="C3" s="62"/>
      <c r="D3" s="62"/>
      <c r="E3" s="62"/>
      <c r="F3" s="62"/>
      <c r="G3" s="62"/>
      <c r="H3" s="62"/>
      <c r="I3" s="62"/>
      <c r="J3" s="62"/>
    </row>
    <row r="4" spans="1:10" ht="51.75" customHeight="1" x14ac:dyDescent="0.35">
      <c r="A4" s="34" t="s">
        <v>35</v>
      </c>
      <c r="B4" s="29" t="s">
        <v>49</v>
      </c>
      <c r="C4" s="29" t="s">
        <v>50</v>
      </c>
      <c r="D4" s="29" t="s">
        <v>58</v>
      </c>
      <c r="E4" s="29" t="s">
        <v>59</v>
      </c>
      <c r="F4" s="29" t="s">
        <v>61</v>
      </c>
      <c r="G4" s="29" t="s">
        <v>62</v>
      </c>
      <c r="H4" s="9" t="s">
        <v>69</v>
      </c>
      <c r="I4" s="29" t="s">
        <v>67</v>
      </c>
      <c r="J4" s="9" t="s">
        <v>68</v>
      </c>
    </row>
    <row r="5" spans="1:10" ht="12.75" customHeight="1" x14ac:dyDescent="0.35">
      <c r="A5" s="30" t="s">
        <v>0</v>
      </c>
      <c r="B5" s="31">
        <v>2353.6</v>
      </c>
      <c r="C5" s="31">
        <v>2382.5</v>
      </c>
      <c r="D5" s="31">
        <v>1539.4</v>
      </c>
      <c r="E5" s="31">
        <v>3557</v>
      </c>
      <c r="F5" s="31">
        <v>3246</v>
      </c>
      <c r="G5" s="31">
        <f t="shared" ref="G5:G13" si="0">(F5-B5)</f>
        <v>892.40000000000009</v>
      </c>
      <c r="H5" s="50">
        <f>(F5-B5)/B5*100</f>
        <v>37.916383412644464</v>
      </c>
      <c r="I5" s="48">
        <f>F5-E5</f>
        <v>-311</v>
      </c>
      <c r="J5" s="50">
        <f>(F5-E5)/E5*100</f>
        <v>-8.7433230250210858</v>
      </c>
    </row>
    <row r="6" spans="1:10" ht="12.75" customHeight="1" x14ac:dyDescent="0.35">
      <c r="A6" s="30" t="s">
        <v>1</v>
      </c>
      <c r="B6" s="31">
        <v>3520.1</v>
      </c>
      <c r="C6" s="31">
        <v>3230.9</v>
      </c>
      <c r="D6" s="31">
        <v>2203.4</v>
      </c>
      <c r="E6" s="31">
        <v>5256.9</v>
      </c>
      <c r="F6" s="31">
        <v>4699.6000000000004</v>
      </c>
      <c r="G6" s="31">
        <f t="shared" si="0"/>
        <v>1179.5000000000005</v>
      </c>
      <c r="H6" s="50">
        <f t="shared" ref="H6:H13" si="1">(F6-B6)/B6*100</f>
        <v>33.507570807647525</v>
      </c>
      <c r="I6" s="48">
        <f t="shared" ref="I6:I13" si="2">F6-E6</f>
        <v>-557.29999999999927</v>
      </c>
      <c r="J6" s="50">
        <f t="shared" ref="J6:J13" si="3">(F6-E6)/E6*100</f>
        <v>-10.601304951587425</v>
      </c>
    </row>
    <row r="7" spans="1:10" ht="12.75" customHeight="1" x14ac:dyDescent="0.35">
      <c r="A7" s="30" t="s">
        <v>5</v>
      </c>
      <c r="B7" s="31">
        <v>36231.699999999997</v>
      </c>
      <c r="C7" s="31">
        <v>35838.800000000003</v>
      </c>
      <c r="D7" s="31">
        <v>33655.699999999997</v>
      </c>
      <c r="E7" s="31">
        <v>38793.699999999997</v>
      </c>
      <c r="F7" s="31">
        <v>38206.300000000003</v>
      </c>
      <c r="G7" s="31">
        <f t="shared" si="0"/>
        <v>1974.6000000000058</v>
      </c>
      <c r="H7" s="50">
        <f t="shared" si="1"/>
        <v>5.4499236856123394</v>
      </c>
      <c r="I7" s="48">
        <f t="shared" si="2"/>
        <v>-587.39999999999418</v>
      </c>
      <c r="J7" s="50">
        <f t="shared" si="3"/>
        <v>-1.5141633821986411</v>
      </c>
    </row>
    <row r="8" spans="1:10" ht="12.75" customHeight="1" x14ac:dyDescent="0.35">
      <c r="A8" s="30" t="s">
        <v>6</v>
      </c>
      <c r="B8" s="31">
        <v>25921.5</v>
      </c>
      <c r="C8" s="31">
        <v>25685.1</v>
      </c>
      <c r="D8" s="31">
        <v>23777.8</v>
      </c>
      <c r="E8" s="31">
        <v>27662.400000000001</v>
      </c>
      <c r="F8" s="31">
        <v>27278.6</v>
      </c>
      <c r="G8" s="31">
        <f t="shared" si="0"/>
        <v>1357.0999999999985</v>
      </c>
      <c r="H8" s="50">
        <f t="shared" si="1"/>
        <v>5.2354223328125249</v>
      </c>
      <c r="I8" s="48">
        <f t="shared" si="2"/>
        <v>-383.80000000000291</v>
      </c>
      <c r="J8" s="50">
        <f t="shared" si="3"/>
        <v>-1.3874428827578333</v>
      </c>
    </row>
    <row r="9" spans="1:10" ht="12.75" customHeight="1" x14ac:dyDescent="0.35">
      <c r="A9" s="30" t="s">
        <v>7</v>
      </c>
      <c r="B9" s="31">
        <v>989.6</v>
      </c>
      <c r="C9" s="31">
        <v>934</v>
      </c>
      <c r="D9" s="31">
        <v>957.4</v>
      </c>
      <c r="E9" s="31">
        <v>1132.8</v>
      </c>
      <c r="F9" s="31">
        <v>1202.9000000000001</v>
      </c>
      <c r="G9" s="31">
        <f t="shared" si="0"/>
        <v>213.30000000000007</v>
      </c>
      <c r="H9" s="50">
        <f t="shared" si="1"/>
        <v>21.554163298302349</v>
      </c>
      <c r="I9" s="48">
        <f t="shared" si="2"/>
        <v>70.100000000000136</v>
      </c>
      <c r="J9" s="50">
        <f t="shared" si="3"/>
        <v>6.188206214689278</v>
      </c>
    </row>
    <row r="10" spans="1:10" ht="12.75" customHeight="1" x14ac:dyDescent="0.35">
      <c r="A10" s="30" t="s">
        <v>8</v>
      </c>
      <c r="B10" s="31">
        <v>498.7</v>
      </c>
      <c r="C10" s="31">
        <v>460.2</v>
      </c>
      <c r="D10" s="31">
        <v>464.8</v>
      </c>
      <c r="E10" s="31">
        <v>529</v>
      </c>
      <c r="F10" s="31">
        <v>524.20000000000005</v>
      </c>
      <c r="G10" s="31">
        <f t="shared" si="0"/>
        <v>25.500000000000057</v>
      </c>
      <c r="H10" s="50">
        <f t="shared" si="1"/>
        <v>5.1132945658712767</v>
      </c>
      <c r="I10" s="48">
        <f t="shared" si="2"/>
        <v>-4.7999999999999545</v>
      </c>
      <c r="J10" s="50">
        <f t="shared" si="3"/>
        <v>-0.90737240075613512</v>
      </c>
    </row>
    <row r="11" spans="1:10" ht="12.75" customHeight="1" x14ac:dyDescent="0.35">
      <c r="A11" s="30" t="s">
        <v>3</v>
      </c>
      <c r="B11" s="31">
        <v>32711.599999999999</v>
      </c>
      <c r="C11" s="31">
        <v>32607.9</v>
      </c>
      <c r="D11" s="31">
        <v>31452.3</v>
      </c>
      <c r="E11" s="31">
        <v>32536.799999999999</v>
      </c>
      <c r="F11" s="31">
        <v>33506.699999999997</v>
      </c>
      <c r="G11" s="31">
        <f t="shared" si="0"/>
        <v>795.09999999999854</v>
      </c>
      <c r="H11" s="50">
        <f t="shared" si="1"/>
        <v>2.430636226904213</v>
      </c>
      <c r="I11" s="48">
        <f t="shared" si="2"/>
        <v>969.89999999999782</v>
      </c>
      <c r="J11" s="50">
        <f t="shared" si="3"/>
        <v>2.980932359666586</v>
      </c>
    </row>
    <row r="12" spans="1:10" ht="12.75" customHeight="1" x14ac:dyDescent="0.35">
      <c r="A12" s="30" t="s">
        <v>9</v>
      </c>
      <c r="B12" s="31">
        <v>6311.7995510000001</v>
      </c>
      <c r="C12" s="31">
        <v>6022.7</v>
      </c>
      <c r="D12" s="31">
        <v>5180.2</v>
      </c>
      <c r="E12" s="31">
        <v>5909.8</v>
      </c>
      <c r="F12" s="31">
        <v>5712.9</v>
      </c>
      <c r="G12" s="31">
        <f t="shared" si="0"/>
        <v>-598.89955100000043</v>
      </c>
      <c r="H12" s="50">
        <f t="shared" si="1"/>
        <v>-9.4885705124319841</v>
      </c>
      <c r="I12" s="48">
        <f t="shared" si="2"/>
        <v>-196.90000000000055</v>
      </c>
      <c r="J12" s="50">
        <f t="shared" si="3"/>
        <v>-3.331754035669575</v>
      </c>
    </row>
    <row r="13" spans="1:10" ht="12.75" customHeight="1" x14ac:dyDescent="0.35">
      <c r="A13" s="32" t="s">
        <v>10</v>
      </c>
      <c r="B13" s="33">
        <v>10352.959063</v>
      </c>
      <c r="C13" s="33">
        <v>10617.6</v>
      </c>
      <c r="D13" s="33">
        <v>10534.5</v>
      </c>
      <c r="E13" s="33">
        <v>11107.2</v>
      </c>
      <c r="F13" s="33">
        <v>11165.8</v>
      </c>
      <c r="G13" s="33">
        <f t="shared" si="0"/>
        <v>812.84093699999903</v>
      </c>
      <c r="H13" s="50">
        <f t="shared" si="1"/>
        <v>7.8512909406256286</v>
      </c>
      <c r="I13" s="49">
        <f t="shared" si="2"/>
        <v>58.599999999998545</v>
      </c>
      <c r="J13" s="51">
        <f t="shared" si="3"/>
        <v>0.52758571016996669</v>
      </c>
    </row>
    <row r="14" spans="1:10" ht="30" customHeight="1" x14ac:dyDescent="0.35">
      <c r="A14" s="63" t="s">
        <v>4</v>
      </c>
      <c r="B14" s="63"/>
      <c r="C14" s="63"/>
      <c r="D14" s="63"/>
      <c r="E14" s="63"/>
      <c r="F14" s="63"/>
      <c r="G14" s="63"/>
      <c r="H14" s="63"/>
      <c r="I14" s="63"/>
      <c r="J14" s="63"/>
    </row>
    <row r="15" spans="1:10" ht="89.25" customHeight="1" x14ac:dyDescent="0.35">
      <c r="A15" s="64" t="s">
        <v>46</v>
      </c>
      <c r="B15" s="64"/>
      <c r="C15" s="64"/>
      <c r="D15" s="64"/>
      <c r="E15" s="64"/>
      <c r="F15" s="64"/>
      <c r="G15" s="64"/>
      <c r="H15" s="64"/>
      <c r="I15" s="64"/>
      <c r="J15" s="64"/>
    </row>
    <row r="17" spans="2:5" x14ac:dyDescent="0.35">
      <c r="B17" s="46"/>
      <c r="C17" s="46"/>
      <c r="D17" s="46"/>
      <c r="E17" s="46"/>
    </row>
  </sheetData>
  <mergeCells count="5">
    <mergeCell ref="A1:J1"/>
    <mergeCell ref="A2:J2"/>
    <mergeCell ref="A3:J3"/>
    <mergeCell ref="A14:J14"/>
    <mergeCell ref="A15:J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selection activeCell="A15" sqref="A15:J15"/>
    </sheetView>
  </sheetViews>
  <sheetFormatPr defaultColWidth="9.08984375" defaultRowHeight="14.5" x14ac:dyDescent="0.35"/>
  <cols>
    <col min="1" max="1" width="30" style="27" customWidth="1"/>
    <col min="2" max="6" width="9.54296875" style="27" customWidth="1"/>
    <col min="7" max="7" width="9.08984375" style="27" customWidth="1"/>
    <col min="8" max="8" width="9.1796875" style="27" customWidth="1"/>
    <col min="9" max="16384" width="9.08984375" style="27"/>
  </cols>
  <sheetData>
    <row r="1" spans="1:10" ht="25.5" customHeight="1" x14ac:dyDescent="0.35">
      <c r="A1" s="65" t="s">
        <v>52</v>
      </c>
      <c r="B1" s="65"/>
      <c r="C1" s="65"/>
      <c r="D1" s="65"/>
      <c r="E1" s="65"/>
      <c r="F1" s="65"/>
      <c r="G1" s="65"/>
      <c r="H1" s="65"/>
      <c r="I1" s="65"/>
      <c r="J1" s="65"/>
    </row>
    <row r="2" spans="1:10" ht="12.75" customHeight="1" x14ac:dyDescent="0.35">
      <c r="A2" s="60" t="s">
        <v>63</v>
      </c>
      <c r="B2" s="60"/>
      <c r="C2" s="60"/>
      <c r="D2" s="60"/>
      <c r="E2" s="60"/>
      <c r="F2" s="60"/>
      <c r="G2" s="60"/>
      <c r="H2" s="60"/>
      <c r="I2" s="60"/>
      <c r="J2" s="60"/>
    </row>
    <row r="3" spans="1:10" ht="12.75" customHeight="1" x14ac:dyDescent="0.35">
      <c r="A3" s="62" t="s">
        <v>29</v>
      </c>
      <c r="B3" s="62"/>
      <c r="C3" s="62"/>
      <c r="D3" s="62"/>
      <c r="E3" s="62"/>
      <c r="F3" s="62"/>
      <c r="G3" s="62"/>
      <c r="H3" s="62"/>
      <c r="I3" s="62"/>
      <c r="J3" s="62"/>
    </row>
    <row r="4" spans="1:10" ht="51.75" customHeight="1" x14ac:dyDescent="0.35">
      <c r="A4" s="34" t="s">
        <v>36</v>
      </c>
      <c r="B4" s="29" t="s">
        <v>49</v>
      </c>
      <c r="C4" s="29" t="s">
        <v>50</v>
      </c>
      <c r="D4" s="29" t="s">
        <v>58</v>
      </c>
      <c r="E4" s="29" t="s">
        <v>59</v>
      </c>
      <c r="F4" s="29" t="s">
        <v>61</v>
      </c>
      <c r="G4" s="29" t="s">
        <v>62</v>
      </c>
      <c r="H4" s="9" t="s">
        <v>69</v>
      </c>
      <c r="I4" s="29" t="s">
        <v>67</v>
      </c>
      <c r="J4" s="9" t="s">
        <v>68</v>
      </c>
    </row>
    <row r="5" spans="1:10" ht="12.75" customHeight="1" x14ac:dyDescent="0.35">
      <c r="A5" s="30" t="s">
        <v>0</v>
      </c>
      <c r="B5" s="31">
        <v>1390.8369809999999</v>
      </c>
      <c r="C5" s="31">
        <v>545.6</v>
      </c>
      <c r="D5" s="31">
        <v>845.9</v>
      </c>
      <c r="E5" s="31">
        <v>1227.4000000000001</v>
      </c>
      <c r="F5" s="31">
        <v>1304.5</v>
      </c>
      <c r="G5" s="31">
        <f t="shared" ref="G5:G13" si="0">(F5-B5)</f>
        <v>-86.336980999999923</v>
      </c>
      <c r="H5" s="50">
        <f>(F5-B5)/B5*100</f>
        <v>-6.2075557509208856</v>
      </c>
      <c r="I5" s="48">
        <f>F5-E5</f>
        <v>77.099999999999909</v>
      </c>
      <c r="J5" s="50">
        <f>(F5-E5)/E5*100</f>
        <v>6.28157080006517</v>
      </c>
    </row>
    <row r="6" spans="1:10" ht="12.75" customHeight="1" x14ac:dyDescent="0.35">
      <c r="A6" s="30" t="s">
        <v>1</v>
      </c>
      <c r="B6" s="31">
        <v>1732.170306</v>
      </c>
      <c r="C6" s="31">
        <v>702.7</v>
      </c>
      <c r="D6" s="31">
        <v>1046.9000000000001</v>
      </c>
      <c r="E6" s="31">
        <v>1643.1</v>
      </c>
      <c r="F6" s="31">
        <v>1700.6</v>
      </c>
      <c r="G6" s="31">
        <f t="shared" si="0"/>
        <v>-31.570306000000073</v>
      </c>
      <c r="H6" s="50">
        <f t="shared" ref="H6:H13" si="1">(F6-B6)/B6*100</f>
        <v>-1.8225867220240914</v>
      </c>
      <c r="I6" s="48">
        <f t="shared" ref="I6:I13" si="2">F6-E6</f>
        <v>57.5</v>
      </c>
      <c r="J6" s="50">
        <f t="shared" ref="J6:J13" si="3">(F6-E6)/E6*100</f>
        <v>3.4994826851682794</v>
      </c>
    </row>
    <row r="7" spans="1:10" ht="12.75" customHeight="1" x14ac:dyDescent="0.35">
      <c r="A7" s="30" t="s">
        <v>5</v>
      </c>
      <c r="B7" s="31">
        <v>13030.512451000002</v>
      </c>
      <c r="C7" s="31">
        <v>10900.6</v>
      </c>
      <c r="D7" s="31">
        <v>10715.1</v>
      </c>
      <c r="E7" s="31">
        <v>12773.6</v>
      </c>
      <c r="F7" s="31">
        <v>13113.1</v>
      </c>
      <c r="G7" s="31">
        <f t="shared" si="0"/>
        <v>82.587548999998035</v>
      </c>
      <c r="H7" s="50">
        <f t="shared" si="1"/>
        <v>0.63380123621815054</v>
      </c>
      <c r="I7" s="48">
        <f t="shared" si="2"/>
        <v>339.5</v>
      </c>
      <c r="J7" s="50">
        <f t="shared" si="3"/>
        <v>2.6578255151249452</v>
      </c>
    </row>
    <row r="8" spans="1:10" ht="12.75" customHeight="1" x14ac:dyDescent="0.35">
      <c r="A8" s="30" t="s">
        <v>6</v>
      </c>
      <c r="B8" s="31">
        <v>10867.003108000001</v>
      </c>
      <c r="C8" s="31">
        <v>8833.9</v>
      </c>
      <c r="D8" s="31">
        <v>8742</v>
      </c>
      <c r="E8" s="31">
        <v>10617.4</v>
      </c>
      <c r="F8" s="31">
        <v>11005.8</v>
      </c>
      <c r="G8" s="31">
        <f t="shared" si="0"/>
        <v>138.79689199999848</v>
      </c>
      <c r="H8" s="50">
        <f t="shared" si="1"/>
        <v>1.2772324680557041</v>
      </c>
      <c r="I8" s="48">
        <f t="shared" si="2"/>
        <v>388.39999999999964</v>
      </c>
      <c r="J8" s="50">
        <f t="shared" si="3"/>
        <v>3.6581460621244335</v>
      </c>
    </row>
    <row r="9" spans="1:10" ht="12.75" customHeight="1" x14ac:dyDescent="0.35">
      <c r="A9" s="30" t="s">
        <v>7</v>
      </c>
      <c r="B9" s="31">
        <v>341.51892600000002</v>
      </c>
      <c r="C9" s="31">
        <v>315.5</v>
      </c>
      <c r="D9" s="31">
        <v>334.1</v>
      </c>
      <c r="E9" s="31">
        <v>380.8</v>
      </c>
      <c r="F9" s="31">
        <v>323.39999999999998</v>
      </c>
      <c r="G9" s="31">
        <f t="shared" si="0"/>
        <v>-18.118926000000044</v>
      </c>
      <c r="H9" s="50">
        <f t="shared" si="1"/>
        <v>-5.3053944073366059</v>
      </c>
      <c r="I9" s="48">
        <f t="shared" si="2"/>
        <v>-57.400000000000034</v>
      </c>
      <c r="J9" s="50">
        <f t="shared" si="3"/>
        <v>-15.073529411764714</v>
      </c>
    </row>
    <row r="10" spans="1:10" ht="12.75" customHeight="1" x14ac:dyDescent="0.35">
      <c r="A10" s="30" t="s">
        <v>8</v>
      </c>
      <c r="B10" s="31">
        <v>222.5</v>
      </c>
      <c r="C10" s="31">
        <v>206</v>
      </c>
      <c r="D10" s="31">
        <v>197.3</v>
      </c>
      <c r="E10" s="31">
        <v>211</v>
      </c>
      <c r="F10" s="31">
        <v>223</v>
      </c>
      <c r="G10" s="31">
        <f t="shared" si="0"/>
        <v>0.5</v>
      </c>
      <c r="H10" s="50">
        <f t="shared" si="1"/>
        <v>0.22471910112359553</v>
      </c>
      <c r="I10" s="48">
        <f t="shared" si="2"/>
        <v>12</v>
      </c>
      <c r="J10" s="50">
        <f t="shared" si="3"/>
        <v>5.6872037914691944</v>
      </c>
    </row>
    <row r="11" spans="1:10" ht="12.75" customHeight="1" x14ac:dyDescent="0.35">
      <c r="A11" s="30" t="s">
        <v>3</v>
      </c>
      <c r="B11" s="31">
        <v>11298.342149</v>
      </c>
      <c r="C11" s="31">
        <v>10198</v>
      </c>
      <c r="D11" s="31">
        <v>9668.2000000000007</v>
      </c>
      <c r="E11" s="31">
        <v>11130.5</v>
      </c>
      <c r="F11" s="31">
        <v>11412.5</v>
      </c>
      <c r="G11" s="31">
        <f t="shared" si="0"/>
        <v>114.15785099999994</v>
      </c>
      <c r="H11" s="50">
        <f t="shared" si="1"/>
        <v>1.0103947065375771</v>
      </c>
      <c r="I11" s="48">
        <f t="shared" si="2"/>
        <v>282</v>
      </c>
      <c r="J11" s="50">
        <f t="shared" si="3"/>
        <v>2.5335789048111046</v>
      </c>
    </row>
    <row r="12" spans="1:10" ht="12.75" customHeight="1" x14ac:dyDescent="0.35">
      <c r="A12" s="30" t="s">
        <v>9</v>
      </c>
      <c r="B12" s="31">
        <v>3121.126593</v>
      </c>
      <c r="C12" s="31">
        <v>2682</v>
      </c>
      <c r="D12" s="31">
        <v>2346.1999999999998</v>
      </c>
      <c r="E12" s="31">
        <v>2822.2</v>
      </c>
      <c r="F12" s="31">
        <v>2792.1</v>
      </c>
      <c r="G12" s="31">
        <f t="shared" si="0"/>
        <v>-329.02659300000005</v>
      </c>
      <c r="H12" s="50">
        <f t="shared" si="1"/>
        <v>-10.541917579951237</v>
      </c>
      <c r="I12" s="48">
        <f t="shared" si="2"/>
        <v>-30.099999999999909</v>
      </c>
      <c r="J12" s="50">
        <f t="shared" si="3"/>
        <v>-1.0665438310537847</v>
      </c>
    </row>
    <row r="13" spans="1:10" ht="12.75" customHeight="1" x14ac:dyDescent="0.35">
      <c r="A13" s="32" t="s">
        <v>10</v>
      </c>
      <c r="B13" s="33">
        <v>3931.5820440000002</v>
      </c>
      <c r="C13" s="33">
        <v>3586.1</v>
      </c>
      <c r="D13" s="33">
        <v>3684.9</v>
      </c>
      <c r="E13" s="33">
        <v>4074.9</v>
      </c>
      <c r="F13" s="33">
        <v>4172.1000000000004</v>
      </c>
      <c r="G13" s="33">
        <f t="shared" si="0"/>
        <v>240.51795600000014</v>
      </c>
      <c r="H13" s="50">
        <f t="shared" si="1"/>
        <v>6.117587101280396</v>
      </c>
      <c r="I13" s="49">
        <f t="shared" si="2"/>
        <v>97.200000000000273</v>
      </c>
      <c r="J13" s="51">
        <f t="shared" si="3"/>
        <v>2.3853346094382748</v>
      </c>
    </row>
    <row r="14" spans="1:10" ht="30" customHeight="1" x14ac:dyDescent="0.35">
      <c r="A14" s="63" t="s">
        <v>4</v>
      </c>
      <c r="B14" s="63"/>
      <c r="C14" s="63"/>
      <c r="D14" s="63"/>
      <c r="E14" s="63"/>
      <c r="F14" s="63"/>
      <c r="G14" s="63"/>
      <c r="H14" s="63"/>
      <c r="I14" s="63"/>
      <c r="J14" s="63"/>
    </row>
    <row r="15" spans="1:10" ht="89.25" customHeight="1" x14ac:dyDescent="0.35">
      <c r="A15" s="52" t="s">
        <v>47</v>
      </c>
      <c r="B15" s="52"/>
      <c r="C15" s="52"/>
      <c r="D15" s="52"/>
      <c r="E15" s="52"/>
      <c r="F15" s="52"/>
      <c r="G15" s="52"/>
      <c r="H15" s="52"/>
      <c r="I15" s="52"/>
      <c r="J15" s="52"/>
    </row>
    <row r="18" spans="2:6" x14ac:dyDescent="0.35">
      <c r="B18" s="46"/>
      <c r="C18" s="46"/>
      <c r="D18" s="46"/>
      <c r="E18" s="46"/>
      <c r="F18" s="46"/>
    </row>
  </sheetData>
  <mergeCells count="5">
    <mergeCell ref="A1:J1"/>
    <mergeCell ref="A2:J2"/>
    <mergeCell ref="A3:J3"/>
    <mergeCell ref="A14:J14"/>
    <mergeCell ref="A15:J15"/>
  </mergeCells>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2" workbookViewId="0">
      <selection activeCell="C31" sqref="C31"/>
    </sheetView>
  </sheetViews>
  <sheetFormatPr defaultColWidth="9.08984375" defaultRowHeight="12.5" x14ac:dyDescent="0.25"/>
  <cols>
    <col min="1" max="1" width="36.453125" style="25" customWidth="1"/>
    <col min="2" max="2" width="9.08984375" style="25"/>
    <col min="3" max="3" width="10.6328125" style="25" customWidth="1"/>
    <col min="4" max="4" width="9.08984375" style="25"/>
    <col min="5" max="5" width="9.90625" style="25" customWidth="1"/>
    <col min="6" max="6" width="11.08984375" style="25" customWidth="1"/>
    <col min="7" max="7" width="3" style="25" customWidth="1"/>
    <col min="8" max="16384" width="9.08984375" style="25"/>
  </cols>
  <sheetData>
    <row r="1" spans="1:13" ht="25.5" customHeight="1" x14ac:dyDescent="0.3">
      <c r="A1" s="56" t="s">
        <v>53</v>
      </c>
      <c r="B1" s="56"/>
      <c r="C1" s="56"/>
      <c r="D1" s="56"/>
      <c r="E1" s="56"/>
      <c r="F1" s="56"/>
      <c r="G1" s="26"/>
    </row>
    <row r="2" spans="1:13" ht="13" x14ac:dyDescent="0.3">
      <c r="A2" s="57" t="s">
        <v>60</v>
      </c>
      <c r="B2" s="57"/>
      <c r="C2" s="57"/>
      <c r="D2" s="57"/>
      <c r="E2" s="57"/>
      <c r="F2" s="57"/>
      <c r="G2" s="26"/>
    </row>
    <row r="3" spans="1:13" x14ac:dyDescent="0.25">
      <c r="A3" s="58" t="s">
        <v>29</v>
      </c>
      <c r="B3" s="58"/>
      <c r="C3" s="58"/>
      <c r="D3" s="58"/>
      <c r="E3" s="58"/>
      <c r="F3" s="58"/>
      <c r="G3" s="26"/>
    </row>
    <row r="4" spans="1:13" ht="63.75" customHeight="1" x14ac:dyDescent="0.3">
      <c r="A4" s="3"/>
      <c r="B4" s="8" t="s">
        <v>64</v>
      </c>
      <c r="C4" s="8" t="s">
        <v>65</v>
      </c>
      <c r="D4" s="8" t="s">
        <v>11</v>
      </c>
      <c r="E4" s="9" t="s">
        <v>57</v>
      </c>
      <c r="F4" s="9" t="s">
        <v>66</v>
      </c>
      <c r="G4" s="26"/>
      <c r="H4" s="35"/>
      <c r="I4" s="35"/>
      <c r="J4" s="35"/>
      <c r="K4" s="35"/>
      <c r="L4" s="35"/>
      <c r="M4" s="35"/>
    </row>
    <row r="5" spans="1:13" ht="25.5" customHeight="1" x14ac:dyDescent="0.3">
      <c r="A5" s="4" t="s">
        <v>2</v>
      </c>
      <c r="B5" s="6"/>
      <c r="C5" s="6"/>
      <c r="D5" s="6"/>
      <c r="E5" s="6"/>
      <c r="F5" s="6"/>
      <c r="G5" s="26"/>
      <c r="H5" s="35"/>
      <c r="I5" s="35"/>
      <c r="J5" s="35"/>
      <c r="K5" s="35"/>
      <c r="L5" s="35"/>
      <c r="M5" s="35"/>
    </row>
    <row r="6" spans="1:13" x14ac:dyDescent="0.25">
      <c r="A6" s="2" t="s">
        <v>32</v>
      </c>
      <c r="B6" s="10">
        <v>36788.6</v>
      </c>
      <c r="C6" s="43">
        <v>38284.400000000001</v>
      </c>
      <c r="D6" s="10">
        <f t="shared" ref="D6:D12" si="0">(C6-B6)</f>
        <v>1495.8000000000029</v>
      </c>
      <c r="E6" s="19">
        <f t="shared" ref="E6:E12" si="1">(C6-B6)/B6*100</f>
        <v>4.0659334685201474</v>
      </c>
      <c r="F6" s="19">
        <f>(C6/C12)*100</f>
        <v>74.600248638916284</v>
      </c>
      <c r="G6" s="26"/>
      <c r="H6" s="35"/>
      <c r="I6" s="35"/>
      <c r="J6" s="35"/>
      <c r="K6" s="35"/>
      <c r="L6" s="35"/>
      <c r="M6" s="35"/>
    </row>
    <row r="7" spans="1:13" x14ac:dyDescent="0.25">
      <c r="A7" s="2" t="s">
        <v>12</v>
      </c>
      <c r="B7" s="10">
        <v>889.3</v>
      </c>
      <c r="C7" s="43">
        <v>782.7</v>
      </c>
      <c r="D7" s="10">
        <f t="shared" si="0"/>
        <v>-106.59999999999991</v>
      </c>
      <c r="E7" s="19">
        <f t="shared" si="1"/>
        <v>-11.986956032834804</v>
      </c>
      <c r="F7" s="19">
        <f>(C7/C12)*100</f>
        <v>1.5251542301741643</v>
      </c>
      <c r="G7" s="26"/>
    </row>
    <row r="8" spans="1:13" x14ac:dyDescent="0.25">
      <c r="A8" s="2" t="s">
        <v>13</v>
      </c>
      <c r="B8" s="10">
        <v>1331.8</v>
      </c>
      <c r="C8" s="43">
        <v>1526.3</v>
      </c>
      <c r="D8" s="10">
        <f t="shared" si="0"/>
        <v>194.5</v>
      </c>
      <c r="E8" s="19">
        <f t="shared" si="1"/>
        <v>14.604294939180058</v>
      </c>
      <c r="F8" s="19">
        <f>(C8/C12)*100</f>
        <v>2.9741189491693198</v>
      </c>
      <c r="G8" s="26"/>
    </row>
    <row r="9" spans="1:13" x14ac:dyDescent="0.25">
      <c r="A9" s="2" t="s">
        <v>14</v>
      </c>
      <c r="B9" s="10">
        <v>721.2</v>
      </c>
      <c r="C9" s="43">
        <v>747.32</v>
      </c>
      <c r="D9" s="10">
        <f t="shared" si="0"/>
        <v>26.120000000000005</v>
      </c>
      <c r="E9" s="19">
        <f t="shared" si="1"/>
        <v>3.6217415418746541</v>
      </c>
      <c r="F9" s="19">
        <f>(C9/C12)*100</f>
        <v>1.4562134397518289</v>
      </c>
      <c r="G9" s="26"/>
    </row>
    <row r="10" spans="1:13" x14ac:dyDescent="0.25">
      <c r="A10" s="2" t="s">
        <v>26</v>
      </c>
      <c r="B10" s="10">
        <v>7327.3</v>
      </c>
      <c r="C10" s="43">
        <v>7511.3</v>
      </c>
      <c r="D10" s="10">
        <f t="shared" si="0"/>
        <v>184</v>
      </c>
      <c r="E10" s="19">
        <f t="shared" si="1"/>
        <v>2.5111569063638721</v>
      </c>
      <c r="F10" s="19">
        <f>(C10/C12)*100</f>
        <v>14.636375327848727</v>
      </c>
      <c r="G10" s="26"/>
    </row>
    <row r="11" spans="1:13" x14ac:dyDescent="0.25">
      <c r="A11" s="2" t="s">
        <v>27</v>
      </c>
      <c r="B11" s="10">
        <v>2204.5</v>
      </c>
      <c r="C11" s="43">
        <v>2467.5</v>
      </c>
      <c r="D11" s="10">
        <f t="shared" si="0"/>
        <v>263</v>
      </c>
      <c r="E11" s="19">
        <f t="shared" si="1"/>
        <v>11.930142889544113</v>
      </c>
      <c r="F11" s="19">
        <f>(C11/C12)*100</f>
        <v>4.8081232438415107</v>
      </c>
      <c r="G11" s="26"/>
    </row>
    <row r="12" spans="1:13" ht="13" x14ac:dyDescent="0.3">
      <c r="A12" s="7" t="s">
        <v>37</v>
      </c>
      <c r="B12" s="11">
        <v>49262.7</v>
      </c>
      <c r="C12" s="44">
        <v>51319.4</v>
      </c>
      <c r="D12" s="12">
        <f t="shared" si="0"/>
        <v>2056.7000000000044</v>
      </c>
      <c r="E12" s="20">
        <f t="shared" si="1"/>
        <v>4.1749640194305311</v>
      </c>
      <c r="F12" s="21">
        <f>SUM(F6:F11)</f>
        <v>100.00023382970184</v>
      </c>
      <c r="G12" s="26"/>
    </row>
    <row r="13" spans="1:13" ht="25.5" customHeight="1" x14ac:dyDescent="0.3">
      <c r="A13" s="7" t="s">
        <v>15</v>
      </c>
      <c r="B13" s="5"/>
      <c r="C13" s="5"/>
      <c r="D13" s="14"/>
      <c r="E13" s="16"/>
      <c r="F13" s="15"/>
      <c r="G13" s="26"/>
    </row>
    <row r="14" spans="1:13" x14ac:dyDescent="0.25">
      <c r="A14" s="2" t="s">
        <v>16</v>
      </c>
      <c r="B14" s="10">
        <v>9432.9</v>
      </c>
      <c r="C14" s="43">
        <v>8505</v>
      </c>
      <c r="D14" s="10">
        <f t="shared" ref="D14:D22" si="2">(C14-B14)</f>
        <v>-927.89999999999964</v>
      </c>
      <c r="E14" s="19">
        <f t="shared" ref="E14:E22" si="3">(C14-B14)/B14*100</f>
        <v>-9.836847629043028</v>
      </c>
      <c r="F14" s="19">
        <f>(C14/C22)*100</f>
        <v>18.933997043580476</v>
      </c>
      <c r="G14" s="26"/>
    </row>
    <row r="15" spans="1:13" x14ac:dyDescent="0.25">
      <c r="A15" s="2" t="s">
        <v>17</v>
      </c>
      <c r="B15" s="10">
        <v>14284.5</v>
      </c>
      <c r="C15" s="43">
        <v>15337.9</v>
      </c>
      <c r="D15" s="10">
        <f t="shared" si="2"/>
        <v>1053.3999999999996</v>
      </c>
      <c r="E15" s="19">
        <f t="shared" si="3"/>
        <v>7.3744268262802306</v>
      </c>
      <c r="F15" s="19">
        <f>(C15/C22)*100</f>
        <v>34.145532422661134</v>
      </c>
      <c r="G15" s="26"/>
    </row>
    <row r="16" spans="1:13" x14ac:dyDescent="0.25">
      <c r="A16" s="2" t="s">
        <v>18</v>
      </c>
      <c r="B16" s="10">
        <v>2296.1</v>
      </c>
      <c r="C16" s="43">
        <v>2483.5</v>
      </c>
      <c r="D16" s="10">
        <f t="shared" si="2"/>
        <v>187.40000000000009</v>
      </c>
      <c r="E16" s="19">
        <f t="shared" si="3"/>
        <v>8.1616654326902189</v>
      </c>
      <c r="F16" s="19">
        <f>(C16/C22)*100</f>
        <v>5.5288161855064208</v>
      </c>
      <c r="G16" s="26"/>
    </row>
    <row r="17" spans="1:7" x14ac:dyDescent="0.25">
      <c r="A17" s="2" t="s">
        <v>19</v>
      </c>
      <c r="B17" s="36">
        <v>2369.4</v>
      </c>
      <c r="C17" s="43">
        <v>2497.9</v>
      </c>
      <c r="D17" s="10">
        <f t="shared" si="2"/>
        <v>128.5</v>
      </c>
      <c r="E17" s="19">
        <f t="shared" si="3"/>
        <v>5.4233139191356461</v>
      </c>
      <c r="F17" s="19">
        <f>(C17/C22)*100</f>
        <v>5.5608737466384088</v>
      </c>
      <c r="G17" s="26"/>
    </row>
    <row r="18" spans="1:7" x14ac:dyDescent="0.25">
      <c r="A18" s="2" t="s">
        <v>20</v>
      </c>
      <c r="B18" s="10">
        <v>845.6</v>
      </c>
      <c r="C18" s="43">
        <v>854.6</v>
      </c>
      <c r="D18" s="10">
        <f t="shared" si="2"/>
        <v>9</v>
      </c>
      <c r="E18" s="19">
        <f t="shared" si="3"/>
        <v>1.064333017975402</v>
      </c>
      <c r="F18" s="19">
        <f>(C18/C22)*100</f>
        <v>1.9025272044025721</v>
      </c>
      <c r="G18" s="26"/>
    </row>
    <row r="19" spans="1:7" x14ac:dyDescent="0.25">
      <c r="A19" s="2" t="s">
        <v>21</v>
      </c>
      <c r="B19" s="10">
        <v>505.5</v>
      </c>
      <c r="C19" s="43">
        <v>639.29999999999995</v>
      </c>
      <c r="D19" s="10">
        <f t="shared" si="2"/>
        <v>133.79999999999995</v>
      </c>
      <c r="E19" s="19">
        <f t="shared" si="3"/>
        <v>26.468842729970316</v>
      </c>
      <c r="F19" s="19">
        <f>(C19/C22)*100</f>
        <v>1.4232221410888886</v>
      </c>
      <c r="G19" s="26"/>
    </row>
    <row r="20" spans="1:7" x14ac:dyDescent="0.25">
      <c r="A20" s="2" t="s">
        <v>26</v>
      </c>
      <c r="B20" s="10">
        <v>5617.4</v>
      </c>
      <c r="C20" s="43">
        <v>5660.1</v>
      </c>
      <c r="D20" s="10">
        <f t="shared" si="2"/>
        <v>42.700000000000728</v>
      </c>
      <c r="E20" s="19">
        <f t="shared" si="3"/>
        <v>0.76013814220103126</v>
      </c>
      <c r="F20" s="19">
        <f>(C20/C22)*100</f>
        <v>12.600625122442075</v>
      </c>
      <c r="G20" s="26"/>
    </row>
    <row r="21" spans="1:7" x14ac:dyDescent="0.25">
      <c r="A21" s="2" t="s">
        <v>38</v>
      </c>
      <c r="B21" s="10">
        <v>8658.7999999999993</v>
      </c>
      <c r="C21" s="43">
        <v>8940.9</v>
      </c>
      <c r="D21" s="10">
        <f t="shared" si="2"/>
        <v>282.10000000000036</v>
      </c>
      <c r="E21" s="19">
        <f t="shared" si="3"/>
        <v>3.2579572227098486</v>
      </c>
      <c r="F21" s="19">
        <f>(C21/C22)*100</f>
        <v>19.90440613368003</v>
      </c>
      <c r="G21" s="26"/>
    </row>
    <row r="22" spans="1:7" ht="13" x14ac:dyDescent="0.3">
      <c r="A22" s="7" t="s">
        <v>22</v>
      </c>
      <c r="B22" s="11">
        <v>44010.2</v>
      </c>
      <c r="C22" s="44">
        <v>44919.199999999997</v>
      </c>
      <c r="D22" s="12">
        <f t="shared" si="2"/>
        <v>909</v>
      </c>
      <c r="E22" s="20">
        <f t="shared" si="3"/>
        <v>2.0654302866153755</v>
      </c>
      <c r="F22" s="21">
        <f>SUM(F14:F21)</f>
        <v>100</v>
      </c>
      <c r="G22" s="26"/>
    </row>
    <row r="23" spans="1:7" ht="25.5" customHeight="1" x14ac:dyDescent="0.3">
      <c r="A23" s="7" t="s">
        <v>25</v>
      </c>
      <c r="B23" s="5"/>
      <c r="C23" s="5"/>
      <c r="D23" s="14"/>
      <c r="E23" s="16"/>
      <c r="F23" s="15"/>
      <c r="G23" s="26"/>
    </row>
    <row r="24" spans="1:7" ht="13" x14ac:dyDescent="0.3">
      <c r="A24" s="1" t="s">
        <v>23</v>
      </c>
      <c r="B24" s="12">
        <v>5252.5</v>
      </c>
      <c r="C24" s="12">
        <v>6400.2</v>
      </c>
      <c r="D24" s="12">
        <f t="shared" ref="D24:D31" si="4">(C24-B24)</f>
        <v>1147.6999999999998</v>
      </c>
      <c r="E24" s="20">
        <f t="shared" ref="E24:E30" si="5">(C24-B24)/B24*100</f>
        <v>21.850547358400757</v>
      </c>
      <c r="F24" s="18" t="s">
        <v>31</v>
      </c>
      <c r="G24" s="26"/>
    </row>
    <row r="25" spans="1:7" ht="13" x14ac:dyDescent="0.3">
      <c r="A25" s="1" t="s">
        <v>39</v>
      </c>
      <c r="B25" s="12">
        <f t="shared" ref="B25:C25" si="6">(B24/B12)*100</f>
        <v>10.662225172392095</v>
      </c>
      <c r="C25" s="12">
        <f t="shared" si="6"/>
        <v>12.471307147004836</v>
      </c>
      <c r="D25" s="12">
        <f t="shared" si="4"/>
        <v>1.8090819746127416</v>
      </c>
      <c r="E25" s="18" t="s">
        <v>31</v>
      </c>
      <c r="F25" s="18" t="s">
        <v>31</v>
      </c>
      <c r="G25" s="26"/>
    </row>
    <row r="26" spans="1:7" ht="13" x14ac:dyDescent="0.3">
      <c r="A26" s="37" t="s">
        <v>40</v>
      </c>
      <c r="B26" s="10">
        <v>-441.8</v>
      </c>
      <c r="C26" s="10">
        <v>-472.1</v>
      </c>
      <c r="D26" s="12">
        <f t="shared" ref="D26" si="7">(C26-B26)</f>
        <v>-30.300000000000011</v>
      </c>
      <c r="E26" s="20">
        <f t="shared" ref="E26" si="8">(C26-B26)/B26*100</f>
        <v>6.8583069262109584</v>
      </c>
      <c r="F26" s="17" t="s">
        <v>31</v>
      </c>
      <c r="G26" s="26"/>
    </row>
    <row r="27" spans="1:7" ht="13" x14ac:dyDescent="0.3">
      <c r="A27" s="38" t="s">
        <v>24</v>
      </c>
      <c r="B27" s="12">
        <v>4810.7</v>
      </c>
      <c r="C27" s="12">
        <v>5928.1</v>
      </c>
      <c r="D27" s="12">
        <f t="shared" si="4"/>
        <v>1117.4000000000005</v>
      </c>
      <c r="E27" s="20">
        <f t="shared" si="5"/>
        <v>23.22738894547572</v>
      </c>
      <c r="F27" s="18" t="s">
        <v>31</v>
      </c>
      <c r="G27" s="26"/>
    </row>
    <row r="28" spans="1:7" x14ac:dyDescent="0.25">
      <c r="A28" s="37" t="s">
        <v>33</v>
      </c>
      <c r="B28" s="10">
        <v>-1066</v>
      </c>
      <c r="C28" s="10">
        <v>-1377.6</v>
      </c>
      <c r="D28" s="24">
        <f t="shared" si="4"/>
        <v>-311.59999999999991</v>
      </c>
      <c r="E28" s="19">
        <f t="shared" si="5"/>
        <v>29.230769230769223</v>
      </c>
      <c r="F28" s="17" t="s">
        <v>31</v>
      </c>
      <c r="G28" s="26"/>
    </row>
    <row r="29" spans="1:7" x14ac:dyDescent="0.25">
      <c r="A29" s="37" t="s">
        <v>34</v>
      </c>
      <c r="B29" s="10">
        <v>0</v>
      </c>
      <c r="C29" s="10">
        <v>0</v>
      </c>
      <c r="D29" s="24">
        <f t="shared" si="4"/>
        <v>0</v>
      </c>
      <c r="E29" s="17">
        <v>0</v>
      </c>
      <c r="F29" s="17" t="s">
        <v>31</v>
      </c>
      <c r="G29" s="26"/>
    </row>
    <row r="30" spans="1:7" ht="13" x14ac:dyDescent="0.3">
      <c r="A30" s="39" t="s">
        <v>0</v>
      </c>
      <c r="B30" s="12">
        <v>3744.7</v>
      </c>
      <c r="C30" s="12">
        <v>4550.5</v>
      </c>
      <c r="D30" s="12">
        <f t="shared" si="4"/>
        <v>805.80000000000018</v>
      </c>
      <c r="E30" s="20">
        <f t="shared" si="5"/>
        <v>21.518412689935115</v>
      </c>
      <c r="F30" s="18" t="s">
        <v>31</v>
      </c>
      <c r="G30" s="26"/>
    </row>
    <row r="31" spans="1:7" ht="13" x14ac:dyDescent="0.3">
      <c r="A31" s="40" t="s">
        <v>41</v>
      </c>
      <c r="B31" s="13">
        <f>(B30/B12)*100</f>
        <v>7.6014915950607662</v>
      </c>
      <c r="C31" s="13">
        <f>(C30/C12)*100</f>
        <v>8.8670171514086285</v>
      </c>
      <c r="D31" s="12">
        <f t="shared" si="4"/>
        <v>1.2655255563478622</v>
      </c>
      <c r="E31" s="18" t="s">
        <v>31</v>
      </c>
      <c r="F31" s="18" t="s">
        <v>31</v>
      </c>
      <c r="G31" s="26"/>
    </row>
    <row r="32" spans="1:7" ht="25.5" customHeight="1" x14ac:dyDescent="0.25">
      <c r="A32" s="59" t="s">
        <v>4</v>
      </c>
      <c r="B32" s="59"/>
      <c r="C32" s="59"/>
      <c r="D32" s="59"/>
      <c r="E32" s="59"/>
      <c r="F32" s="59"/>
    </row>
    <row r="33" spans="1:6" ht="63.75" customHeight="1" x14ac:dyDescent="0.25">
      <c r="A33" s="55" t="s">
        <v>28</v>
      </c>
      <c r="B33" s="55"/>
      <c r="C33" s="55"/>
      <c r="D33" s="55"/>
      <c r="E33" s="55"/>
      <c r="F33" s="55"/>
    </row>
    <row r="34" spans="1:6" ht="51" customHeight="1" x14ac:dyDescent="0.25">
      <c r="A34" s="55" t="s">
        <v>30</v>
      </c>
      <c r="B34" s="55"/>
      <c r="C34" s="55"/>
      <c r="D34" s="55"/>
      <c r="E34" s="55"/>
      <c r="F34" s="55"/>
    </row>
    <row r="35" spans="1:6" ht="89.25" customHeight="1" x14ac:dyDescent="0.25">
      <c r="A35" s="53" t="s">
        <v>48</v>
      </c>
      <c r="B35" s="53"/>
      <c r="C35" s="53"/>
      <c r="D35" s="53"/>
      <c r="E35" s="53"/>
      <c r="F35" s="53"/>
    </row>
    <row r="36" spans="1:6" ht="51" customHeight="1" x14ac:dyDescent="0.25">
      <c r="A36" s="53" t="s">
        <v>42</v>
      </c>
      <c r="B36" s="53"/>
      <c r="C36" s="53"/>
      <c r="D36" s="53"/>
      <c r="E36" s="53"/>
      <c r="F36" s="53"/>
    </row>
    <row r="37" spans="1:6" ht="25.5" customHeight="1" x14ac:dyDescent="0.25">
      <c r="A37" s="53" t="s">
        <v>43</v>
      </c>
      <c r="B37" s="53"/>
      <c r="C37" s="53"/>
      <c r="D37" s="53"/>
      <c r="E37" s="53"/>
      <c r="F37" s="53"/>
    </row>
    <row r="38" spans="1:6" ht="51" customHeight="1" x14ac:dyDescent="0.25">
      <c r="A38" s="53" t="s">
        <v>44</v>
      </c>
      <c r="B38" s="54"/>
      <c r="C38" s="54"/>
      <c r="D38" s="54"/>
      <c r="E38" s="54"/>
      <c r="F38" s="54"/>
    </row>
    <row r="39" spans="1:6" ht="38.25" customHeight="1" x14ac:dyDescent="0.25">
      <c r="A39" s="53" t="s">
        <v>45</v>
      </c>
      <c r="B39" s="53"/>
      <c r="C39" s="53"/>
      <c r="D39" s="53"/>
      <c r="E39" s="53"/>
      <c r="F39" s="53"/>
    </row>
    <row r="40" spans="1:6" x14ac:dyDescent="0.25">
      <c r="A40" s="26"/>
      <c r="B40" s="26"/>
      <c r="C40" s="26"/>
      <c r="D40" s="26"/>
      <c r="E40" s="26"/>
      <c r="F40" s="26"/>
    </row>
    <row r="41" spans="1:6" x14ac:dyDescent="0.25">
      <c r="A41" s="26"/>
      <c r="B41" s="26"/>
      <c r="C41" s="26"/>
      <c r="D41" s="26"/>
      <c r="E41" s="26"/>
      <c r="F41" s="26"/>
    </row>
    <row r="42" spans="1:6" x14ac:dyDescent="0.25">
      <c r="A42" s="26"/>
      <c r="B42" s="26"/>
      <c r="C42" s="26"/>
      <c r="D42" s="26"/>
      <c r="E42" s="26"/>
      <c r="F42" s="26"/>
    </row>
    <row r="43" spans="1:6" x14ac:dyDescent="0.25">
      <c r="A43" s="26"/>
      <c r="B43" s="26"/>
      <c r="C43" s="26"/>
      <c r="D43" s="26"/>
      <c r="E43" s="26"/>
      <c r="F43" s="26"/>
    </row>
    <row r="44" spans="1:6" x14ac:dyDescent="0.25">
      <c r="A44" s="26"/>
      <c r="B44" s="26"/>
      <c r="C44" s="26"/>
      <c r="D44" s="26"/>
      <c r="E44" s="26"/>
      <c r="F44" s="26"/>
    </row>
    <row r="45" spans="1:6" x14ac:dyDescent="0.25">
      <c r="A45" s="26"/>
      <c r="B45" s="26"/>
      <c r="C45" s="26"/>
      <c r="D45" s="26"/>
      <c r="E45" s="26"/>
      <c r="F45" s="26"/>
    </row>
    <row r="46" spans="1:6" x14ac:dyDescent="0.25">
      <c r="A46" s="26"/>
      <c r="B46" s="26"/>
      <c r="C46" s="26"/>
      <c r="D46" s="26"/>
      <c r="E46" s="26"/>
      <c r="F46" s="26"/>
    </row>
  </sheetData>
  <mergeCells count="11">
    <mergeCell ref="A34:F34"/>
    <mergeCell ref="A1:F1"/>
    <mergeCell ref="A2:F2"/>
    <mergeCell ref="A3:F3"/>
    <mergeCell ref="A32:F32"/>
    <mergeCell ref="A33:F33"/>
    <mergeCell ref="A35:F35"/>
    <mergeCell ref="A36:F36"/>
    <mergeCell ref="A37:F37"/>
    <mergeCell ref="A38:F38"/>
    <mergeCell ref="A39:F39"/>
  </mergeCells>
  <pageMargins left="0.7" right="0.7" top="0.75" bottom="0.75" header="0.3" footer="0.3"/>
  <pageSetup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7" workbookViewId="0">
      <selection activeCell="C31" sqref="C31"/>
    </sheetView>
  </sheetViews>
  <sheetFormatPr defaultColWidth="9.08984375" defaultRowHeight="12.5" x14ac:dyDescent="0.25"/>
  <cols>
    <col min="1" max="1" width="39.08984375" style="25" customWidth="1"/>
    <col min="2" max="2" width="9.08984375" style="25"/>
    <col min="3" max="3" width="10.6328125" style="25" customWidth="1"/>
    <col min="4" max="4" width="9.08984375" style="25"/>
    <col min="5" max="5" width="9.90625" style="25" customWidth="1"/>
    <col min="6" max="6" width="12" style="25" customWidth="1"/>
    <col min="7" max="7" width="2.36328125" style="25" customWidth="1"/>
    <col min="8" max="8" width="3.08984375" style="25" customWidth="1"/>
    <col min="9" max="16384" width="9.08984375" style="25"/>
  </cols>
  <sheetData>
    <row r="1" spans="1:8" ht="25.5" customHeight="1" x14ac:dyDescent="0.3">
      <c r="A1" s="56" t="s">
        <v>55</v>
      </c>
      <c r="B1" s="56"/>
      <c r="C1" s="56"/>
      <c r="D1" s="56"/>
      <c r="E1" s="56"/>
      <c r="F1" s="56"/>
    </row>
    <row r="2" spans="1:8" ht="13" x14ac:dyDescent="0.3">
      <c r="A2" s="57" t="s">
        <v>60</v>
      </c>
      <c r="B2" s="57"/>
      <c r="C2" s="57"/>
      <c r="D2" s="57"/>
      <c r="E2" s="57"/>
      <c r="F2" s="57"/>
    </row>
    <row r="3" spans="1:8" x14ac:dyDescent="0.25">
      <c r="A3" s="58" t="s">
        <v>29</v>
      </c>
      <c r="B3" s="58"/>
      <c r="C3" s="58"/>
      <c r="D3" s="58"/>
      <c r="E3" s="58"/>
      <c r="F3" s="58"/>
    </row>
    <row r="4" spans="1:8" ht="63.75" customHeight="1" x14ac:dyDescent="0.3">
      <c r="A4" s="3"/>
      <c r="B4" s="8" t="s">
        <v>64</v>
      </c>
      <c r="C4" s="8" t="s">
        <v>65</v>
      </c>
      <c r="D4" s="8" t="s">
        <v>11</v>
      </c>
      <c r="E4" s="9" t="s">
        <v>57</v>
      </c>
      <c r="F4" s="9" t="s">
        <v>66</v>
      </c>
      <c r="H4" s="41"/>
    </row>
    <row r="5" spans="1:8" ht="25.5" customHeight="1" x14ac:dyDescent="0.3">
      <c r="A5" s="4" t="s">
        <v>2</v>
      </c>
      <c r="B5" s="6"/>
      <c r="C5" s="6"/>
      <c r="D5" s="6"/>
      <c r="E5" s="6"/>
      <c r="F5" s="6"/>
      <c r="H5" s="41"/>
    </row>
    <row r="6" spans="1:8" x14ac:dyDescent="0.25">
      <c r="A6" s="2" t="s">
        <v>32</v>
      </c>
      <c r="B6" s="10">
        <v>25921.5</v>
      </c>
      <c r="C6" s="43">
        <v>27278.6</v>
      </c>
      <c r="D6" s="10">
        <f t="shared" ref="D6:D12" si="0">(C6-B6)</f>
        <v>1357.0999999999985</v>
      </c>
      <c r="E6" s="19">
        <f t="shared" ref="E6:E12" si="1">(C6-B6)/B6*100</f>
        <v>5.2354223328125249</v>
      </c>
      <c r="F6" s="19">
        <f>(C6/C12)*100</f>
        <v>71.398172552694177</v>
      </c>
      <c r="H6" s="41"/>
    </row>
    <row r="7" spans="1:8" x14ac:dyDescent="0.25">
      <c r="A7" s="2" t="s">
        <v>12</v>
      </c>
      <c r="B7" s="10">
        <v>256.60000000000002</v>
      </c>
      <c r="C7" s="43">
        <v>240.7</v>
      </c>
      <c r="D7" s="10">
        <f t="shared" si="0"/>
        <v>-15.900000000000034</v>
      </c>
      <c r="E7" s="19">
        <f t="shared" si="1"/>
        <v>-6.1964146531566771</v>
      </c>
      <c r="F7" s="19">
        <f>(C7/C12)*100</f>
        <v>0.63000081138450981</v>
      </c>
      <c r="H7" s="42"/>
    </row>
    <row r="8" spans="1:8" x14ac:dyDescent="0.25">
      <c r="A8" s="2" t="s">
        <v>13</v>
      </c>
      <c r="B8" s="10">
        <v>989.6</v>
      </c>
      <c r="C8" s="43">
        <v>1202.9000000000001</v>
      </c>
      <c r="D8" s="10">
        <f t="shared" si="0"/>
        <v>213.30000000000007</v>
      </c>
      <c r="E8" s="19">
        <f t="shared" si="1"/>
        <v>21.554163298302349</v>
      </c>
      <c r="F8" s="19">
        <f>(C8/C12)*100</f>
        <v>3.1484336352905151</v>
      </c>
      <c r="H8" s="42"/>
    </row>
    <row r="9" spans="1:8" x14ac:dyDescent="0.25">
      <c r="A9" s="2" t="s">
        <v>14</v>
      </c>
      <c r="B9" s="10">
        <v>498.7</v>
      </c>
      <c r="C9" s="43">
        <v>524.20000000000005</v>
      </c>
      <c r="D9" s="10">
        <f t="shared" si="0"/>
        <v>25.500000000000057</v>
      </c>
      <c r="E9" s="19">
        <f t="shared" si="1"/>
        <v>5.1132945658712767</v>
      </c>
      <c r="F9" s="19">
        <f>(C9/C12)*100</f>
        <v>1.3720250325208148</v>
      </c>
      <c r="H9" s="42"/>
    </row>
    <row r="10" spans="1:8" x14ac:dyDescent="0.25">
      <c r="A10" s="2" t="s">
        <v>26</v>
      </c>
      <c r="B10" s="10">
        <v>6965</v>
      </c>
      <c r="C10" s="43">
        <v>7131.3</v>
      </c>
      <c r="D10" s="10">
        <f t="shared" si="0"/>
        <v>166.30000000000018</v>
      </c>
      <c r="E10" s="19">
        <f t="shared" si="1"/>
        <v>2.3876525484565714</v>
      </c>
      <c r="F10" s="19">
        <f>(C10/C12)*100</f>
        <v>18.665246307546138</v>
      </c>
      <c r="H10" s="42"/>
    </row>
    <row r="11" spans="1:8" x14ac:dyDescent="0.25">
      <c r="A11" s="2" t="s">
        <v>27</v>
      </c>
      <c r="B11" s="10">
        <v>1600.3</v>
      </c>
      <c r="C11" s="43">
        <v>1828.6</v>
      </c>
      <c r="D11" s="10">
        <f t="shared" si="0"/>
        <v>228.29999999999995</v>
      </c>
      <c r="E11" s="19">
        <f t="shared" si="1"/>
        <v>14.266075110916701</v>
      </c>
      <c r="F11" s="19">
        <f>(C11/C12)*100</f>
        <v>4.7861216605638326</v>
      </c>
      <c r="H11" s="42"/>
    </row>
    <row r="12" spans="1:8" ht="13" x14ac:dyDescent="0.3">
      <c r="A12" s="7" t="s">
        <v>37</v>
      </c>
      <c r="B12" s="11">
        <v>36231.699999999997</v>
      </c>
      <c r="C12" s="44">
        <v>38206.300000000003</v>
      </c>
      <c r="D12" s="12">
        <f t="shared" si="0"/>
        <v>1974.6000000000058</v>
      </c>
      <c r="E12" s="20">
        <f t="shared" si="1"/>
        <v>5.4499236856123394</v>
      </c>
      <c r="F12" s="21">
        <f>SUM(F6:F11)</f>
        <v>99.999999999999986</v>
      </c>
      <c r="H12" s="42"/>
    </row>
    <row r="13" spans="1:8" ht="25.5" customHeight="1" x14ac:dyDescent="0.3">
      <c r="A13" s="7" t="s">
        <v>15</v>
      </c>
      <c r="B13" s="5"/>
      <c r="C13" s="5"/>
      <c r="D13" s="14"/>
      <c r="E13" s="16"/>
      <c r="F13" s="15"/>
      <c r="H13" s="42"/>
    </row>
    <row r="14" spans="1:8" x14ac:dyDescent="0.25">
      <c r="A14" s="2" t="s">
        <v>16</v>
      </c>
      <c r="B14" s="10">
        <v>6311.8</v>
      </c>
      <c r="C14" s="43">
        <v>5712.9</v>
      </c>
      <c r="D14" s="10">
        <f t="shared" ref="D14:D22" si="2">(C14-B14)</f>
        <v>-598.90000000000055</v>
      </c>
      <c r="E14" s="19">
        <f t="shared" ref="E14:E22" si="3">(C14-B14)/B14*100</f>
        <v>-9.4885769511074578</v>
      </c>
      <c r="F14" s="19">
        <f>(C14/C22)*100</f>
        <v>17.050022831254644</v>
      </c>
      <c r="H14" s="42"/>
    </row>
    <row r="15" spans="1:8" x14ac:dyDescent="0.25">
      <c r="A15" s="2" t="s">
        <v>17</v>
      </c>
      <c r="B15" s="10">
        <v>10352.6</v>
      </c>
      <c r="C15" s="43">
        <v>11165.8</v>
      </c>
      <c r="D15" s="10">
        <f t="shared" si="2"/>
        <v>813.19999999999891</v>
      </c>
      <c r="E15" s="19">
        <f t="shared" si="3"/>
        <v>7.855031586268173</v>
      </c>
      <c r="F15" s="19">
        <f>(C15/C22)*100</f>
        <v>33.324081452366244</v>
      </c>
      <c r="H15" s="42"/>
    </row>
    <row r="16" spans="1:8" x14ac:dyDescent="0.25">
      <c r="A16" s="2" t="s">
        <v>18</v>
      </c>
      <c r="B16" s="10">
        <v>1785.2</v>
      </c>
      <c r="C16" s="43">
        <v>1936</v>
      </c>
      <c r="D16" s="10">
        <f t="shared" si="2"/>
        <v>150.79999999999995</v>
      </c>
      <c r="E16" s="19">
        <f t="shared" si="3"/>
        <v>8.4472328030472745</v>
      </c>
      <c r="F16" s="19">
        <f>(C16/C22)*100</f>
        <v>5.7779488878343743</v>
      </c>
      <c r="H16" s="42"/>
    </row>
    <row r="17" spans="1:8" x14ac:dyDescent="0.25">
      <c r="A17" s="2" t="s">
        <v>19</v>
      </c>
      <c r="B17" s="36">
        <v>1674.8</v>
      </c>
      <c r="C17" s="43">
        <v>1761.7</v>
      </c>
      <c r="D17" s="10">
        <f t="shared" si="2"/>
        <v>86.900000000000091</v>
      </c>
      <c r="E17" s="19">
        <f t="shared" si="3"/>
        <v>5.1886792452830246</v>
      </c>
      <c r="F17" s="19">
        <f>(C17/C22)*100</f>
        <v>5.2577544192654013</v>
      </c>
      <c r="H17" s="42"/>
    </row>
    <row r="18" spans="1:8" x14ac:dyDescent="0.25">
      <c r="A18" s="2" t="s">
        <v>20</v>
      </c>
      <c r="B18" s="10">
        <v>639.20000000000005</v>
      </c>
      <c r="C18" s="43">
        <v>647.1</v>
      </c>
      <c r="D18" s="10">
        <f t="shared" si="2"/>
        <v>7.8999999999999773</v>
      </c>
      <c r="E18" s="19">
        <f t="shared" si="3"/>
        <v>1.2359198998748397</v>
      </c>
      <c r="F18" s="19">
        <f>(C18/C22)*100</f>
        <v>1.9312555399367892</v>
      </c>
      <c r="H18" s="42"/>
    </row>
    <row r="19" spans="1:8" x14ac:dyDescent="0.25">
      <c r="A19" s="2" t="s">
        <v>21</v>
      </c>
      <c r="B19" s="10">
        <v>394</v>
      </c>
      <c r="C19" s="43">
        <v>502.1</v>
      </c>
      <c r="D19" s="10">
        <f t="shared" si="2"/>
        <v>108.10000000000002</v>
      </c>
      <c r="E19" s="19">
        <f t="shared" si="3"/>
        <v>27.436548223350261</v>
      </c>
      <c r="F19" s="19">
        <f>(C19/C22)*100</f>
        <v>1.4985062688954747</v>
      </c>
      <c r="H19" s="42"/>
    </row>
    <row r="20" spans="1:8" x14ac:dyDescent="0.25">
      <c r="A20" s="2" t="s">
        <v>26</v>
      </c>
      <c r="B20" s="10">
        <v>5457.8</v>
      </c>
      <c r="C20" s="43">
        <v>5487.2</v>
      </c>
      <c r="D20" s="10">
        <f t="shared" si="2"/>
        <v>29.399999999999636</v>
      </c>
      <c r="E20" s="19">
        <f t="shared" si="3"/>
        <v>0.53867858844222283</v>
      </c>
      <c r="F20" s="19">
        <f>(C20/C22)*100</f>
        <v>16.376426207295854</v>
      </c>
      <c r="H20" s="42"/>
    </row>
    <row r="21" spans="1:8" x14ac:dyDescent="0.25">
      <c r="A21" s="2" t="s">
        <v>38</v>
      </c>
      <c r="B21" s="10">
        <v>6096.2</v>
      </c>
      <c r="C21" s="43">
        <v>6293.9</v>
      </c>
      <c r="D21" s="10">
        <f t="shared" si="2"/>
        <v>197.69999999999982</v>
      </c>
      <c r="E21" s="19">
        <f t="shared" si="3"/>
        <v>3.2430038384567408</v>
      </c>
      <c r="F21" s="19">
        <f>(C21/C22)*100</f>
        <v>18.784004393151221</v>
      </c>
      <c r="H21" s="42"/>
    </row>
    <row r="22" spans="1:8" ht="13" x14ac:dyDescent="0.3">
      <c r="A22" s="7" t="s">
        <v>22</v>
      </c>
      <c r="B22" s="11">
        <v>32711.599999999999</v>
      </c>
      <c r="C22" s="44">
        <v>33506.699999999997</v>
      </c>
      <c r="D22" s="12">
        <f t="shared" si="2"/>
        <v>795.09999999999854</v>
      </c>
      <c r="E22" s="20">
        <f t="shared" si="3"/>
        <v>2.430636226904213</v>
      </c>
      <c r="F22" s="21">
        <f>SUM(F14:F21)</f>
        <v>100</v>
      </c>
      <c r="H22" s="42"/>
    </row>
    <row r="23" spans="1:8" ht="25.5" customHeight="1" x14ac:dyDescent="0.3">
      <c r="A23" s="7" t="s">
        <v>25</v>
      </c>
      <c r="B23" s="5"/>
      <c r="C23" s="5"/>
      <c r="D23" s="14"/>
      <c r="E23" s="16"/>
      <c r="F23" s="15"/>
      <c r="H23" s="42"/>
    </row>
    <row r="24" spans="1:8" ht="13" x14ac:dyDescent="0.3">
      <c r="A24" s="1" t="s">
        <v>23</v>
      </c>
      <c r="B24" s="12">
        <v>3520.1</v>
      </c>
      <c r="C24" s="12">
        <v>4699.6000000000004</v>
      </c>
      <c r="D24" s="12">
        <f t="shared" ref="D24:D31" si="4">(C24-B24)</f>
        <v>1179.5000000000005</v>
      </c>
      <c r="E24" s="20">
        <f t="shared" ref="E24:E30" si="5">(C24-B24)/B24*100</f>
        <v>33.507570807647525</v>
      </c>
      <c r="F24" s="18" t="s">
        <v>31</v>
      </c>
      <c r="H24" s="42"/>
    </row>
    <row r="25" spans="1:8" ht="13" x14ac:dyDescent="0.3">
      <c r="A25" s="1" t="s">
        <v>39</v>
      </c>
      <c r="B25" s="12">
        <f t="shared" ref="B25:C25" si="6">(B24/B12)*100</f>
        <v>9.7155253548688041</v>
      </c>
      <c r="C25" s="12">
        <f t="shared" si="6"/>
        <v>12.300589169848951</v>
      </c>
      <c r="D25" s="12">
        <f t="shared" si="4"/>
        <v>2.5850638149801473</v>
      </c>
      <c r="E25" s="18" t="s">
        <v>31</v>
      </c>
      <c r="F25" s="18" t="s">
        <v>31</v>
      </c>
      <c r="H25" s="42"/>
    </row>
    <row r="26" spans="1:8" ht="13" x14ac:dyDescent="0.3">
      <c r="A26" s="22" t="s">
        <v>40</v>
      </c>
      <c r="B26" s="10">
        <v>-351.5</v>
      </c>
      <c r="C26" s="10">
        <v>-365.4</v>
      </c>
      <c r="D26" s="12">
        <f t="shared" ref="D26" si="7">(C26-B26)</f>
        <v>-13.899999999999977</v>
      </c>
      <c r="E26" s="20">
        <f t="shared" ref="E26" si="8">(C26-B26)/B26*100</f>
        <v>3.9544807965860533</v>
      </c>
      <c r="F26" s="17" t="s">
        <v>31</v>
      </c>
      <c r="H26" s="42"/>
    </row>
    <row r="27" spans="1:8" ht="13" x14ac:dyDescent="0.3">
      <c r="A27" s="23" t="s">
        <v>24</v>
      </c>
      <c r="B27" s="12">
        <v>3168.6</v>
      </c>
      <c r="C27" s="12">
        <v>4334.2</v>
      </c>
      <c r="D27" s="12">
        <f t="shared" si="4"/>
        <v>1165.5999999999999</v>
      </c>
      <c r="E27" s="20">
        <f t="shared" si="5"/>
        <v>36.785962254623492</v>
      </c>
      <c r="F27" s="18" t="s">
        <v>31</v>
      </c>
      <c r="H27" s="42"/>
    </row>
    <row r="28" spans="1:8" x14ac:dyDescent="0.25">
      <c r="A28" s="22" t="s">
        <v>33</v>
      </c>
      <c r="B28" s="10">
        <v>-815</v>
      </c>
      <c r="C28" s="10">
        <v>-1088.2</v>
      </c>
      <c r="D28" s="24">
        <f t="shared" si="4"/>
        <v>-273.20000000000005</v>
      </c>
      <c r="E28" s="19">
        <f t="shared" si="5"/>
        <v>33.521472392638039</v>
      </c>
      <c r="F28" s="17" t="s">
        <v>31</v>
      </c>
      <c r="H28" s="42"/>
    </row>
    <row r="29" spans="1:8" x14ac:dyDescent="0.25">
      <c r="A29" s="22" t="s">
        <v>34</v>
      </c>
      <c r="B29" s="10">
        <v>0</v>
      </c>
      <c r="C29" s="10">
        <v>0</v>
      </c>
      <c r="D29" s="24">
        <f t="shared" si="4"/>
        <v>0</v>
      </c>
      <c r="E29" s="17">
        <v>0</v>
      </c>
      <c r="F29" s="17" t="s">
        <v>31</v>
      </c>
      <c r="H29" s="42"/>
    </row>
    <row r="30" spans="1:8" ht="13" x14ac:dyDescent="0.3">
      <c r="A30" s="1" t="s">
        <v>0</v>
      </c>
      <c r="B30" s="12">
        <v>2353.6</v>
      </c>
      <c r="C30" s="12">
        <v>3246</v>
      </c>
      <c r="D30" s="12">
        <f t="shared" si="4"/>
        <v>892.40000000000009</v>
      </c>
      <c r="E30" s="20">
        <f t="shared" si="5"/>
        <v>37.916383412644464</v>
      </c>
      <c r="F30" s="18" t="s">
        <v>31</v>
      </c>
      <c r="H30" s="42"/>
    </row>
    <row r="31" spans="1:8" ht="13" x14ac:dyDescent="0.3">
      <c r="A31" s="7" t="s">
        <v>41</v>
      </c>
      <c r="B31" s="13">
        <f>(B30/B12)*100</f>
        <v>6.4959689995225185</v>
      </c>
      <c r="C31" s="13">
        <f>(C30/C12)*100</f>
        <v>8.4959810293066838</v>
      </c>
      <c r="D31" s="12">
        <f t="shared" si="4"/>
        <v>2.0000120297841653</v>
      </c>
      <c r="E31" s="18" t="s">
        <v>31</v>
      </c>
      <c r="F31" s="18" t="s">
        <v>31</v>
      </c>
      <c r="H31" s="42"/>
    </row>
    <row r="32" spans="1:8" ht="25.5" customHeight="1" x14ac:dyDescent="0.25">
      <c r="A32" s="59" t="s">
        <v>4</v>
      </c>
      <c r="B32" s="59"/>
      <c r="C32" s="59"/>
      <c r="D32" s="59"/>
      <c r="E32" s="59"/>
      <c r="F32" s="59"/>
      <c r="H32" s="42"/>
    </row>
    <row r="33" spans="1:8" ht="63.75" customHeight="1" x14ac:dyDescent="0.25">
      <c r="A33" s="55" t="s">
        <v>28</v>
      </c>
      <c r="B33" s="55"/>
      <c r="C33" s="55"/>
      <c r="D33" s="55"/>
      <c r="E33" s="55"/>
      <c r="F33" s="55"/>
      <c r="H33" s="42"/>
    </row>
    <row r="34" spans="1:8" ht="51" customHeight="1" x14ac:dyDescent="0.25">
      <c r="A34" s="55" t="s">
        <v>30</v>
      </c>
      <c r="B34" s="55"/>
      <c r="C34" s="55"/>
      <c r="D34" s="55"/>
      <c r="E34" s="55"/>
      <c r="F34" s="55"/>
    </row>
    <row r="35" spans="1:8" ht="89.25" customHeight="1" x14ac:dyDescent="0.25">
      <c r="A35" s="53" t="s">
        <v>48</v>
      </c>
      <c r="B35" s="53"/>
      <c r="C35" s="53"/>
      <c r="D35" s="53"/>
      <c r="E35" s="53"/>
      <c r="F35" s="53"/>
    </row>
    <row r="36" spans="1:8" ht="51" customHeight="1" x14ac:dyDescent="0.25">
      <c r="A36" s="53" t="s">
        <v>42</v>
      </c>
      <c r="B36" s="53"/>
      <c r="C36" s="53"/>
      <c r="D36" s="53"/>
      <c r="E36" s="53"/>
      <c r="F36" s="53"/>
    </row>
    <row r="37" spans="1:8" ht="25.5" customHeight="1" x14ac:dyDescent="0.25">
      <c r="A37" s="53" t="s">
        <v>43</v>
      </c>
      <c r="B37" s="53"/>
      <c r="C37" s="53"/>
      <c r="D37" s="53"/>
      <c r="E37" s="53"/>
      <c r="F37" s="53"/>
    </row>
    <row r="38" spans="1:8" ht="51" customHeight="1" x14ac:dyDescent="0.25">
      <c r="A38" s="53" t="s">
        <v>44</v>
      </c>
      <c r="B38" s="54"/>
      <c r="C38" s="54"/>
      <c r="D38" s="54"/>
      <c r="E38" s="54"/>
      <c r="F38" s="54"/>
    </row>
    <row r="39" spans="1:8" ht="38.25" customHeight="1" x14ac:dyDescent="0.25">
      <c r="A39" s="53" t="s">
        <v>45</v>
      </c>
      <c r="B39" s="53"/>
      <c r="C39" s="53"/>
      <c r="D39" s="53"/>
      <c r="E39" s="53"/>
      <c r="F39" s="53"/>
    </row>
    <row r="40" spans="1:8" x14ac:dyDescent="0.25">
      <c r="A40" s="26"/>
      <c r="B40" s="26"/>
      <c r="C40" s="26"/>
      <c r="D40" s="26"/>
      <c r="E40" s="26"/>
      <c r="F40" s="26"/>
    </row>
    <row r="41" spans="1:8" x14ac:dyDescent="0.25">
      <c r="A41" s="26"/>
      <c r="B41" s="26"/>
      <c r="C41" s="26"/>
      <c r="D41" s="26"/>
      <c r="E41" s="26"/>
      <c r="F41" s="26"/>
    </row>
    <row r="42" spans="1:8" x14ac:dyDescent="0.25">
      <c r="A42" s="26"/>
      <c r="B42" s="26"/>
      <c r="C42" s="26"/>
      <c r="D42" s="26"/>
      <c r="E42" s="26"/>
      <c r="F42" s="26"/>
    </row>
    <row r="43" spans="1:8" x14ac:dyDescent="0.25">
      <c r="A43" s="26"/>
      <c r="B43" s="26"/>
      <c r="C43" s="26"/>
      <c r="D43" s="26"/>
      <c r="E43" s="26"/>
      <c r="F43" s="26"/>
    </row>
    <row r="44" spans="1:8" x14ac:dyDescent="0.25">
      <c r="A44" s="26"/>
      <c r="B44" s="26"/>
      <c r="C44" s="26"/>
      <c r="D44" s="26"/>
      <c r="E44" s="26"/>
      <c r="F44" s="26"/>
    </row>
    <row r="45" spans="1:8" x14ac:dyDescent="0.25">
      <c r="A45" s="26"/>
      <c r="B45" s="26"/>
      <c r="C45" s="26"/>
      <c r="D45" s="26"/>
      <c r="E45" s="26"/>
      <c r="F45" s="26"/>
    </row>
    <row r="46" spans="1:8" x14ac:dyDescent="0.25">
      <c r="A46" s="26"/>
      <c r="B46" s="26"/>
      <c r="C46" s="26"/>
      <c r="D46" s="26"/>
      <c r="E46" s="26"/>
      <c r="F46" s="26"/>
    </row>
  </sheetData>
  <mergeCells count="11">
    <mergeCell ref="A34:F34"/>
    <mergeCell ref="A1:F1"/>
    <mergeCell ref="A2:F2"/>
    <mergeCell ref="A3:F3"/>
    <mergeCell ref="A32:F32"/>
    <mergeCell ref="A33:F33"/>
    <mergeCell ref="A35:F35"/>
    <mergeCell ref="A36:F36"/>
    <mergeCell ref="A37:F37"/>
    <mergeCell ref="A38:F38"/>
    <mergeCell ref="A39:F39"/>
  </mergeCells>
  <pageMargins left="0.45" right="0.45" top="0.5" bottom="0.5" header="0.3" footer="0.3"/>
  <pageSetup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opLeftCell="A6" workbookViewId="0">
      <selection activeCell="C31" sqref="C31"/>
    </sheetView>
  </sheetViews>
  <sheetFormatPr defaultColWidth="9.08984375" defaultRowHeight="12.5" x14ac:dyDescent="0.25"/>
  <cols>
    <col min="1" max="1" width="40.6328125" style="25" customWidth="1"/>
    <col min="2" max="2" width="9.08984375" style="25"/>
    <col min="3" max="3" width="10.6328125" style="25" customWidth="1"/>
    <col min="4" max="4" width="9.08984375" style="25"/>
    <col min="5" max="5" width="9.90625" style="25" customWidth="1"/>
    <col min="6" max="6" width="11.08984375" style="25" customWidth="1"/>
    <col min="7" max="7" width="3.54296875" style="25" customWidth="1"/>
    <col min="8" max="16384" width="9.08984375" style="25"/>
  </cols>
  <sheetData>
    <row r="1" spans="1:11" ht="25.5" customHeight="1" x14ac:dyDescent="0.3">
      <c r="A1" s="56" t="s">
        <v>56</v>
      </c>
      <c r="B1" s="56"/>
      <c r="C1" s="56"/>
      <c r="D1" s="56"/>
      <c r="E1" s="56"/>
      <c r="F1" s="56"/>
    </row>
    <row r="2" spans="1:11" ht="13" x14ac:dyDescent="0.3">
      <c r="A2" s="57" t="s">
        <v>63</v>
      </c>
      <c r="B2" s="57"/>
      <c r="C2" s="57"/>
      <c r="D2" s="57"/>
      <c r="E2" s="57"/>
      <c r="F2" s="57"/>
    </row>
    <row r="3" spans="1:11" x14ac:dyDescent="0.25">
      <c r="A3" s="58" t="s">
        <v>29</v>
      </c>
      <c r="B3" s="58"/>
      <c r="C3" s="58"/>
      <c r="D3" s="58"/>
      <c r="E3" s="58"/>
      <c r="F3" s="58"/>
    </row>
    <row r="4" spans="1:11" ht="63.75" customHeight="1" x14ac:dyDescent="0.3">
      <c r="A4" s="3"/>
      <c r="B4" s="8" t="s">
        <v>64</v>
      </c>
      <c r="C4" s="8" t="s">
        <v>65</v>
      </c>
      <c r="D4" s="8" t="s">
        <v>11</v>
      </c>
      <c r="E4" s="9" t="s">
        <v>57</v>
      </c>
      <c r="F4" s="9" t="s">
        <v>66</v>
      </c>
      <c r="H4" s="41"/>
      <c r="I4" s="41"/>
      <c r="J4" s="41"/>
      <c r="K4" s="41"/>
    </row>
    <row r="5" spans="1:11" ht="25.5" customHeight="1" x14ac:dyDescent="0.3">
      <c r="A5" s="4" t="s">
        <v>2</v>
      </c>
      <c r="B5" s="6"/>
      <c r="C5" s="6"/>
      <c r="D5" s="6"/>
      <c r="E5" s="6"/>
      <c r="F5" s="6"/>
      <c r="H5" s="41"/>
      <c r="I5" s="41"/>
      <c r="J5" s="41"/>
      <c r="K5" s="41"/>
    </row>
    <row r="6" spans="1:11" x14ac:dyDescent="0.25">
      <c r="A6" s="2" t="s">
        <v>32</v>
      </c>
      <c r="B6" s="10">
        <v>10867.11</v>
      </c>
      <c r="C6" s="43">
        <v>11005.8</v>
      </c>
      <c r="D6" s="10">
        <f t="shared" ref="D6:D12" si="0">(C6-B6)</f>
        <v>138.68999999999869</v>
      </c>
      <c r="E6" s="19">
        <f t="shared" ref="E6:E12" si="1">(C6-B6)/B6*100</f>
        <v>1.2762362762500672</v>
      </c>
      <c r="F6" s="19">
        <f>(C6/C12)*100</f>
        <v>83.929810647367887</v>
      </c>
      <c r="H6" s="41"/>
      <c r="I6" s="41"/>
      <c r="J6" s="41"/>
      <c r="K6" s="41"/>
    </row>
    <row r="7" spans="1:11" x14ac:dyDescent="0.25">
      <c r="A7" s="2" t="s">
        <v>12</v>
      </c>
      <c r="B7" s="10">
        <v>632.70000000000005</v>
      </c>
      <c r="C7" s="43">
        <v>542</v>
      </c>
      <c r="D7" s="10">
        <f t="shared" si="0"/>
        <v>-90.700000000000045</v>
      </c>
      <c r="E7" s="19">
        <f t="shared" si="1"/>
        <v>-14.335388019598552</v>
      </c>
      <c r="F7" s="19">
        <f>(C7/C12)*100</f>
        <v>4.1332713088438275</v>
      </c>
      <c r="H7" s="42"/>
      <c r="I7" s="42"/>
      <c r="J7" s="42"/>
      <c r="K7" s="42"/>
    </row>
    <row r="8" spans="1:11" x14ac:dyDescent="0.25">
      <c r="A8" s="2" t="s">
        <v>13</v>
      </c>
      <c r="B8" s="10">
        <v>342.2</v>
      </c>
      <c r="C8" s="43">
        <v>323.39999999999998</v>
      </c>
      <c r="D8" s="10">
        <f t="shared" si="0"/>
        <v>-18.800000000000011</v>
      </c>
      <c r="E8" s="19">
        <f t="shared" si="1"/>
        <v>-5.4938632378725929</v>
      </c>
      <c r="F8" s="19">
        <f>(C8/C12)*100</f>
        <v>2.4662360540223136</v>
      </c>
      <c r="H8" s="42"/>
      <c r="I8" s="42"/>
      <c r="J8" s="42"/>
      <c r="K8" s="42"/>
    </row>
    <row r="9" spans="1:11" x14ac:dyDescent="0.25">
      <c r="A9" s="2" t="s">
        <v>14</v>
      </c>
      <c r="B9" s="10">
        <v>222.5</v>
      </c>
      <c r="C9" s="43">
        <v>223</v>
      </c>
      <c r="D9" s="10">
        <f t="shared" si="0"/>
        <v>0.5</v>
      </c>
      <c r="E9" s="19">
        <f t="shared" si="1"/>
        <v>0.22471910112359553</v>
      </c>
      <c r="F9" s="19">
        <f>(C9/C12)*100</f>
        <v>1.7005894868490288</v>
      </c>
      <c r="H9" s="42"/>
      <c r="I9" s="42"/>
      <c r="J9" s="42"/>
      <c r="K9" s="42"/>
    </row>
    <row r="10" spans="1:11" x14ac:dyDescent="0.25">
      <c r="A10" s="2" t="s">
        <v>26</v>
      </c>
      <c r="B10" s="10">
        <v>362.3</v>
      </c>
      <c r="C10" s="43">
        <v>380</v>
      </c>
      <c r="D10" s="10">
        <f t="shared" si="0"/>
        <v>17.699999999999989</v>
      </c>
      <c r="E10" s="19">
        <f t="shared" si="1"/>
        <v>4.885454043610264</v>
      </c>
      <c r="F10" s="19">
        <f>(C10/C12)*100</f>
        <v>2.8978654932853405</v>
      </c>
      <c r="H10" s="42"/>
      <c r="I10" s="42"/>
      <c r="J10" s="42"/>
      <c r="K10" s="42"/>
    </row>
    <row r="11" spans="1:11" x14ac:dyDescent="0.25">
      <c r="A11" s="2" t="s">
        <v>27</v>
      </c>
      <c r="B11" s="10">
        <v>604.20000000000005</v>
      </c>
      <c r="C11" s="43">
        <v>638.9</v>
      </c>
      <c r="D11" s="10">
        <f t="shared" si="0"/>
        <v>34.699999999999932</v>
      </c>
      <c r="E11" s="19">
        <f t="shared" si="1"/>
        <v>5.7431314134392464</v>
      </c>
      <c r="F11" s="19">
        <f>(C11/C12)*100</f>
        <v>4.8722270096315894</v>
      </c>
      <c r="H11" s="42"/>
      <c r="I11" s="42"/>
      <c r="J11" s="42"/>
      <c r="K11" s="42"/>
    </row>
    <row r="12" spans="1:11" ht="13" x14ac:dyDescent="0.3">
      <c r="A12" s="7" t="s">
        <v>37</v>
      </c>
      <c r="B12" s="11">
        <v>13031</v>
      </c>
      <c r="C12" s="44">
        <v>13113.1</v>
      </c>
      <c r="D12" s="12">
        <f t="shared" si="0"/>
        <v>82.100000000000364</v>
      </c>
      <c r="E12" s="20">
        <f t="shared" si="1"/>
        <v>0.63003606783823474</v>
      </c>
      <c r="F12" s="21">
        <f>SUM(F6:F11)</f>
        <v>99.999999999999986</v>
      </c>
      <c r="H12" s="42"/>
      <c r="I12" s="42"/>
      <c r="J12" s="42"/>
      <c r="K12" s="42"/>
    </row>
    <row r="13" spans="1:11" ht="25.5" customHeight="1" x14ac:dyDescent="0.3">
      <c r="A13" s="7" t="s">
        <v>15</v>
      </c>
      <c r="B13" s="5"/>
      <c r="C13" s="5"/>
      <c r="D13" s="14"/>
      <c r="E13" s="16"/>
      <c r="F13" s="15"/>
      <c r="H13" s="42"/>
      <c r="I13" s="42"/>
      <c r="J13" s="42"/>
      <c r="K13" s="42"/>
    </row>
    <row r="14" spans="1:11" x14ac:dyDescent="0.25">
      <c r="A14" s="2" t="s">
        <v>16</v>
      </c>
      <c r="B14" s="10">
        <v>3121.1</v>
      </c>
      <c r="C14" s="43">
        <v>2792.1</v>
      </c>
      <c r="D14" s="10">
        <f t="shared" ref="D14:D22" si="2">(C14-B14)</f>
        <v>-329</v>
      </c>
      <c r="E14" s="19">
        <f t="shared" ref="E14:E22" si="3">(C14-B14)/B14*100</f>
        <v>-10.54115536189164</v>
      </c>
      <c r="F14" s="19">
        <f>(C14/C22)*100</f>
        <v>24.465279299014238</v>
      </c>
      <c r="H14" s="42"/>
      <c r="I14" s="42"/>
      <c r="J14" s="42"/>
      <c r="K14" s="42"/>
    </row>
    <row r="15" spans="1:11" x14ac:dyDescent="0.25">
      <c r="A15" s="2" t="s">
        <v>17</v>
      </c>
      <c r="B15" s="10">
        <v>3931.9</v>
      </c>
      <c r="C15" s="43">
        <v>4172.1000000000004</v>
      </c>
      <c r="D15" s="10">
        <f t="shared" si="2"/>
        <v>240.20000000000027</v>
      </c>
      <c r="E15" s="19">
        <f t="shared" si="3"/>
        <v>6.1090058241562666</v>
      </c>
      <c r="F15" s="19">
        <f>(C15/C22)*100</f>
        <v>36.557283680175253</v>
      </c>
      <c r="H15" s="42"/>
      <c r="I15" s="42"/>
      <c r="J15" s="42"/>
      <c r="K15" s="42"/>
    </row>
    <row r="16" spans="1:11" x14ac:dyDescent="0.25">
      <c r="A16" s="2" t="s">
        <v>18</v>
      </c>
      <c r="B16" s="10">
        <v>510.9</v>
      </c>
      <c r="C16" s="43">
        <v>547.5</v>
      </c>
      <c r="D16" s="10">
        <f t="shared" si="2"/>
        <v>36.600000000000023</v>
      </c>
      <c r="E16" s="19">
        <f t="shared" si="3"/>
        <v>7.1638285378743438</v>
      </c>
      <c r="F16" s="19">
        <f>(C16/C22)*100</f>
        <v>4.7973713033954004</v>
      </c>
      <c r="H16" s="42"/>
      <c r="I16" s="42"/>
      <c r="J16" s="42"/>
      <c r="K16" s="42"/>
    </row>
    <row r="17" spans="1:11" x14ac:dyDescent="0.25">
      <c r="A17" s="2" t="s">
        <v>19</v>
      </c>
      <c r="B17" s="36">
        <v>694.6</v>
      </c>
      <c r="C17" s="43">
        <v>736.2</v>
      </c>
      <c r="D17" s="10">
        <f t="shared" si="2"/>
        <v>41.600000000000023</v>
      </c>
      <c r="E17" s="19">
        <f t="shared" si="3"/>
        <v>5.9890584509069997</v>
      </c>
      <c r="F17" s="19">
        <f>(C17/C22)*100</f>
        <v>6.4508214676889386</v>
      </c>
      <c r="H17" s="42"/>
      <c r="I17" s="42"/>
      <c r="J17" s="42"/>
      <c r="K17" s="42"/>
    </row>
    <row r="18" spans="1:11" x14ac:dyDescent="0.25">
      <c r="A18" s="2" t="s">
        <v>20</v>
      </c>
      <c r="B18" s="10">
        <v>206.4</v>
      </c>
      <c r="C18" s="43">
        <v>207.5</v>
      </c>
      <c r="D18" s="10">
        <f t="shared" si="2"/>
        <v>1.0999999999999943</v>
      </c>
      <c r="E18" s="19">
        <f t="shared" si="3"/>
        <v>0.5329457364341057</v>
      </c>
      <c r="F18" s="19">
        <f>(C18/C22)*100</f>
        <v>1.8181818181818181</v>
      </c>
      <c r="H18" s="42"/>
      <c r="I18" s="42"/>
      <c r="J18" s="42"/>
      <c r="K18" s="42"/>
    </row>
    <row r="19" spans="1:11" x14ac:dyDescent="0.25">
      <c r="A19" s="2" t="s">
        <v>21</v>
      </c>
      <c r="B19" s="10">
        <v>111.5</v>
      </c>
      <c r="C19" s="43">
        <v>137.19999999999999</v>
      </c>
      <c r="D19" s="10">
        <f t="shared" si="2"/>
        <v>25.699999999999989</v>
      </c>
      <c r="E19" s="19">
        <f t="shared" si="3"/>
        <v>23.049327354260079</v>
      </c>
      <c r="F19" s="19">
        <f>(C19/C22)*100</f>
        <v>1.2021905805038333</v>
      </c>
      <c r="H19" s="42"/>
      <c r="I19" s="42"/>
      <c r="J19" s="42"/>
      <c r="K19" s="42"/>
    </row>
    <row r="20" spans="1:11" x14ac:dyDescent="0.25">
      <c r="A20" s="2" t="s">
        <v>26</v>
      </c>
      <c r="B20" s="10">
        <v>159.6</v>
      </c>
      <c r="C20" s="43">
        <v>172.9</v>
      </c>
      <c r="D20" s="10">
        <f t="shared" si="2"/>
        <v>13.300000000000011</v>
      </c>
      <c r="E20" s="19">
        <f t="shared" si="3"/>
        <v>8.333333333333341</v>
      </c>
      <c r="F20" s="19">
        <f>(C20/C22)*100</f>
        <v>1.5150054764512597</v>
      </c>
      <c r="H20" s="42"/>
      <c r="I20" s="42"/>
      <c r="J20" s="42"/>
      <c r="K20" s="42"/>
    </row>
    <row r="21" spans="1:11" x14ac:dyDescent="0.25">
      <c r="A21" s="2" t="s">
        <v>38</v>
      </c>
      <c r="B21" s="10">
        <v>2562.6</v>
      </c>
      <c r="C21" s="43">
        <v>2647</v>
      </c>
      <c r="D21" s="10">
        <f t="shared" si="2"/>
        <v>84.400000000000091</v>
      </c>
      <c r="E21" s="19">
        <f t="shared" si="3"/>
        <v>3.293530008585035</v>
      </c>
      <c r="F21" s="19">
        <f>(C21/C22)*100</f>
        <v>23.193866374589266</v>
      </c>
      <c r="H21" s="42"/>
      <c r="I21" s="42"/>
      <c r="J21" s="42"/>
      <c r="K21" s="42"/>
    </row>
    <row r="22" spans="1:11" ht="13" x14ac:dyDescent="0.3">
      <c r="A22" s="7" t="s">
        <v>22</v>
      </c>
      <c r="B22" s="11">
        <v>11298.6</v>
      </c>
      <c r="C22" s="44">
        <v>11412.5</v>
      </c>
      <c r="D22" s="12">
        <f t="shared" si="2"/>
        <v>113.89999999999964</v>
      </c>
      <c r="E22" s="20">
        <f t="shared" si="3"/>
        <v>1.008089497813885</v>
      </c>
      <c r="F22" s="21">
        <f>SUM(F14:F21)</f>
        <v>100</v>
      </c>
      <c r="H22" s="42"/>
      <c r="I22" s="42"/>
      <c r="J22" s="42"/>
      <c r="K22" s="42"/>
    </row>
    <row r="23" spans="1:11" ht="25.5" customHeight="1" x14ac:dyDescent="0.3">
      <c r="A23" s="7" t="s">
        <v>25</v>
      </c>
      <c r="B23" s="5"/>
      <c r="C23" s="5"/>
      <c r="D23" s="14"/>
      <c r="E23" s="16"/>
      <c r="F23" s="15"/>
      <c r="H23" s="42"/>
      <c r="I23" s="42"/>
      <c r="J23" s="42"/>
      <c r="K23" s="42"/>
    </row>
    <row r="24" spans="1:11" ht="13" x14ac:dyDescent="0.3">
      <c r="A24" s="1" t="s">
        <v>23</v>
      </c>
      <c r="B24" s="12">
        <v>1732.4</v>
      </c>
      <c r="C24" s="12">
        <v>1700.6</v>
      </c>
      <c r="D24" s="12">
        <f t="shared" ref="D24:D31" si="4">(C24-B24)</f>
        <v>-31.800000000000182</v>
      </c>
      <c r="E24" s="20">
        <f t="shared" ref="E24:E30" si="5">(C24-B24)/B24*100</f>
        <v>-1.8356037866543626</v>
      </c>
      <c r="F24" s="18" t="s">
        <v>31</v>
      </c>
      <c r="H24" s="42"/>
      <c r="I24" s="42"/>
      <c r="J24" s="42"/>
      <c r="K24" s="42"/>
    </row>
    <row r="25" spans="1:11" ht="13" x14ac:dyDescent="0.3">
      <c r="A25" s="1" t="s">
        <v>39</v>
      </c>
      <c r="B25" s="12">
        <f t="shared" ref="B25:C25" si="6">(B24/B12)*100</f>
        <v>13.294451692118795</v>
      </c>
      <c r="C25" s="12">
        <f t="shared" si="6"/>
        <v>12.96871067863434</v>
      </c>
      <c r="D25" s="12">
        <f t="shared" si="4"/>
        <v>-0.32574101348445517</v>
      </c>
      <c r="E25" s="18" t="s">
        <v>31</v>
      </c>
      <c r="F25" s="18" t="s">
        <v>31</v>
      </c>
      <c r="H25" s="42"/>
      <c r="I25" s="42"/>
      <c r="J25" s="42"/>
      <c r="K25" s="42"/>
    </row>
    <row r="26" spans="1:11" ht="13" x14ac:dyDescent="0.3">
      <c r="A26" s="22" t="s">
        <v>40</v>
      </c>
      <c r="B26" s="10">
        <v>-90.3</v>
      </c>
      <c r="C26" s="10">
        <v>-106.7</v>
      </c>
      <c r="D26" s="12">
        <f t="shared" ref="D26" si="7">(C26-B26)</f>
        <v>-16.400000000000006</v>
      </c>
      <c r="E26" s="20">
        <f t="shared" ref="E26" si="8">(C26-B26)/B26*100</f>
        <v>18.161683277962354</v>
      </c>
      <c r="F26" s="17" t="s">
        <v>31</v>
      </c>
      <c r="H26" s="42"/>
      <c r="I26" s="42"/>
      <c r="J26" s="42"/>
      <c r="K26" s="42"/>
    </row>
    <row r="27" spans="1:11" ht="13" x14ac:dyDescent="0.3">
      <c r="A27" s="23" t="s">
        <v>24</v>
      </c>
      <c r="B27" s="12">
        <v>1642.1</v>
      </c>
      <c r="C27" s="12">
        <v>1593.9</v>
      </c>
      <c r="D27" s="12">
        <f t="shared" si="4"/>
        <v>-48.199999999999818</v>
      </c>
      <c r="E27" s="20">
        <f t="shared" si="5"/>
        <v>-2.9352658181596625</v>
      </c>
      <c r="F27" s="18" t="s">
        <v>31</v>
      </c>
      <c r="H27" s="42"/>
      <c r="I27" s="42"/>
      <c r="J27" s="42"/>
      <c r="K27" s="42"/>
    </row>
    <row r="28" spans="1:11" x14ac:dyDescent="0.25">
      <c r="A28" s="22" t="s">
        <v>33</v>
      </c>
      <c r="B28" s="10">
        <v>-251</v>
      </c>
      <c r="C28" s="10">
        <v>-289.39999999999998</v>
      </c>
      <c r="D28" s="24">
        <f t="shared" si="4"/>
        <v>-38.399999999999977</v>
      </c>
      <c r="E28" s="19">
        <f t="shared" si="5"/>
        <v>15.298804780876484</v>
      </c>
      <c r="F28" s="17" t="s">
        <v>31</v>
      </c>
      <c r="H28" s="42"/>
      <c r="I28" s="42"/>
      <c r="J28" s="42"/>
      <c r="K28" s="42"/>
    </row>
    <row r="29" spans="1:11" x14ac:dyDescent="0.25">
      <c r="A29" s="22" t="s">
        <v>34</v>
      </c>
      <c r="B29" s="10">
        <v>0</v>
      </c>
      <c r="C29" s="10">
        <v>0</v>
      </c>
      <c r="D29" s="24">
        <f t="shared" si="4"/>
        <v>0</v>
      </c>
      <c r="E29" s="17">
        <v>0</v>
      </c>
      <c r="F29" s="17" t="s">
        <v>31</v>
      </c>
      <c r="H29" s="42"/>
      <c r="I29" s="42"/>
      <c r="J29" s="42"/>
      <c r="K29" s="42"/>
    </row>
    <row r="30" spans="1:11" ht="13" x14ac:dyDescent="0.3">
      <c r="A30" s="1" t="s">
        <v>0</v>
      </c>
      <c r="B30" s="12">
        <v>1391.1</v>
      </c>
      <c r="C30" s="12">
        <v>1304.5</v>
      </c>
      <c r="D30" s="12">
        <f t="shared" si="4"/>
        <v>-86.599999999999909</v>
      </c>
      <c r="E30" s="20">
        <f t="shared" si="5"/>
        <v>-6.2252893393717139</v>
      </c>
      <c r="F30" s="18" t="s">
        <v>31</v>
      </c>
      <c r="H30" s="42"/>
      <c r="I30" s="42"/>
      <c r="J30" s="42"/>
      <c r="K30" s="42"/>
    </row>
    <row r="31" spans="1:11" ht="13" x14ac:dyDescent="0.3">
      <c r="A31" s="7" t="s">
        <v>41</v>
      </c>
      <c r="B31" s="13">
        <f>(B30/B12)*100</f>
        <v>10.675312715831478</v>
      </c>
      <c r="C31" s="13">
        <f>(C30/C12)*100</f>
        <v>9.948067199975597</v>
      </c>
      <c r="D31" s="12">
        <f t="shared" si="4"/>
        <v>-0.7272455158558806</v>
      </c>
      <c r="E31" s="18" t="s">
        <v>31</v>
      </c>
      <c r="F31" s="18" t="s">
        <v>31</v>
      </c>
      <c r="H31" s="42"/>
      <c r="I31" s="42"/>
      <c r="J31" s="42"/>
      <c r="K31" s="42"/>
    </row>
    <row r="32" spans="1:11" ht="25.5" customHeight="1" x14ac:dyDescent="0.25">
      <c r="A32" s="59" t="s">
        <v>4</v>
      </c>
      <c r="B32" s="59"/>
      <c r="C32" s="59"/>
      <c r="D32" s="59"/>
      <c r="E32" s="59"/>
      <c r="F32" s="59"/>
    </row>
    <row r="33" spans="1:6" ht="63.75" customHeight="1" x14ac:dyDescent="0.25">
      <c r="A33" s="55" t="s">
        <v>28</v>
      </c>
      <c r="B33" s="55"/>
      <c r="C33" s="55"/>
      <c r="D33" s="55"/>
      <c r="E33" s="55"/>
      <c r="F33" s="55"/>
    </row>
    <row r="34" spans="1:6" ht="51" customHeight="1" x14ac:dyDescent="0.25">
      <c r="A34" s="55" t="s">
        <v>30</v>
      </c>
      <c r="B34" s="55"/>
      <c r="C34" s="55"/>
      <c r="D34" s="55"/>
      <c r="E34" s="55"/>
      <c r="F34" s="55"/>
    </row>
    <row r="35" spans="1:6" ht="89.25" customHeight="1" x14ac:dyDescent="0.25">
      <c r="A35" s="53" t="s">
        <v>48</v>
      </c>
      <c r="B35" s="53"/>
      <c r="C35" s="53"/>
      <c r="D35" s="53"/>
      <c r="E35" s="53"/>
      <c r="F35" s="53"/>
    </row>
    <row r="36" spans="1:6" ht="51" customHeight="1" x14ac:dyDescent="0.25">
      <c r="A36" s="53" t="s">
        <v>42</v>
      </c>
      <c r="B36" s="53"/>
      <c r="C36" s="53"/>
      <c r="D36" s="53"/>
      <c r="E36" s="53"/>
      <c r="F36" s="53"/>
    </row>
    <row r="37" spans="1:6" ht="25.5" customHeight="1" x14ac:dyDescent="0.25">
      <c r="A37" s="53" t="s">
        <v>43</v>
      </c>
      <c r="B37" s="53"/>
      <c r="C37" s="53"/>
      <c r="D37" s="53"/>
      <c r="E37" s="53"/>
      <c r="F37" s="53"/>
    </row>
    <row r="38" spans="1:6" ht="51" customHeight="1" x14ac:dyDescent="0.25">
      <c r="A38" s="53" t="s">
        <v>44</v>
      </c>
      <c r="B38" s="54"/>
      <c r="C38" s="54"/>
      <c r="D38" s="54"/>
      <c r="E38" s="54"/>
      <c r="F38" s="54"/>
    </row>
    <row r="39" spans="1:6" ht="38.25" customHeight="1" x14ac:dyDescent="0.25">
      <c r="A39" s="53" t="s">
        <v>45</v>
      </c>
      <c r="B39" s="53"/>
      <c r="C39" s="53"/>
      <c r="D39" s="53"/>
      <c r="E39" s="53"/>
      <c r="F39" s="53"/>
    </row>
    <row r="40" spans="1:6" x14ac:dyDescent="0.25">
      <c r="A40" s="26"/>
      <c r="B40" s="26"/>
      <c r="C40" s="26"/>
      <c r="D40" s="26"/>
      <c r="E40" s="26"/>
      <c r="F40" s="26"/>
    </row>
    <row r="41" spans="1:6" x14ac:dyDescent="0.25">
      <c r="A41" s="26"/>
      <c r="B41" s="26"/>
      <c r="C41" s="26"/>
      <c r="D41" s="26"/>
      <c r="E41" s="26"/>
      <c r="F41" s="26"/>
    </row>
    <row r="42" spans="1:6" x14ac:dyDescent="0.25">
      <c r="A42" s="26"/>
      <c r="B42" s="26"/>
      <c r="C42" s="26"/>
      <c r="D42" s="26"/>
      <c r="E42" s="26"/>
      <c r="F42" s="26"/>
    </row>
    <row r="43" spans="1:6" x14ac:dyDescent="0.25">
      <c r="A43" s="26"/>
      <c r="B43" s="26"/>
      <c r="C43" s="26"/>
      <c r="D43" s="26"/>
      <c r="E43" s="26"/>
      <c r="F43" s="26"/>
    </row>
    <row r="44" spans="1:6" x14ac:dyDescent="0.25">
      <c r="A44" s="26"/>
      <c r="B44" s="26"/>
      <c r="C44" s="26"/>
      <c r="D44" s="26"/>
      <c r="E44" s="26"/>
      <c r="F44" s="26"/>
    </row>
    <row r="45" spans="1:6" x14ac:dyDescent="0.25">
      <c r="A45" s="26"/>
      <c r="B45" s="26"/>
      <c r="C45" s="26"/>
      <c r="D45" s="26"/>
      <c r="E45" s="26"/>
      <c r="F45" s="26"/>
    </row>
    <row r="46" spans="1:6" x14ac:dyDescent="0.25">
      <c r="A46" s="26"/>
      <c r="B46" s="26"/>
      <c r="C46" s="26"/>
      <c r="D46" s="26"/>
      <c r="E46" s="26"/>
      <c r="F46" s="26"/>
    </row>
  </sheetData>
  <mergeCells count="11">
    <mergeCell ref="A34:F34"/>
    <mergeCell ref="A1:F1"/>
    <mergeCell ref="A2:F2"/>
    <mergeCell ref="A3:F3"/>
    <mergeCell ref="A32:F32"/>
    <mergeCell ref="A33:F33"/>
    <mergeCell ref="A35:F35"/>
    <mergeCell ref="A36:F36"/>
    <mergeCell ref="A37:F37"/>
    <mergeCell ref="A38:F38"/>
    <mergeCell ref="A39:F39"/>
  </mergeCells>
  <pageMargins left="0.45" right="0.45" top="0.5" bottom="0.5" header="0.3" footer="0.3"/>
  <pageSetup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1</vt:lpstr>
      <vt:lpstr>Table 2</vt:lpstr>
      <vt:lpstr>Table 3</vt:lpstr>
      <vt:lpstr>Table 4</vt:lpstr>
      <vt:lpstr>Table 5</vt:lpstr>
      <vt:lpstr>Table 6</vt:lpstr>
      <vt:lpstr>'Table 1'!Print_Area</vt:lpstr>
      <vt:lpstr>'Table 2'!Print_Area</vt:lpstr>
      <vt:lpstr>'Table 3'!Print_Area</vt:lpstr>
      <vt:lpstr>'Table 4'!Print_Area</vt:lpstr>
      <vt:lpstr>'Table 5'!Print_Area</vt:lpstr>
      <vt:lpstr>'Table 6'!Print_Area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Parker, Kiara CTR (OST)</cp:lastModifiedBy>
  <cp:lastPrinted>2019-09-05T16:45:43Z</cp:lastPrinted>
  <dcterms:created xsi:type="dcterms:W3CDTF">2012-05-10T15:47:12Z</dcterms:created>
  <dcterms:modified xsi:type="dcterms:W3CDTF">2019-12-03T20:04:24Z</dcterms:modified>
</cp:coreProperties>
</file>