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20\1Q 2020\"/>
    </mc:Choice>
  </mc:AlternateContent>
  <bookViews>
    <workbookView xWindow="-30" yWindow="-30" windowWidth="14520" windowHeight="11760" tabRatio="864"/>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5'!$A$1:$G$39</definedName>
    <definedName name="_xlnm.Print_Area" localSheetId="5">'Table 6'!$A$1:$F$39</definedName>
  </definedNames>
  <calcPr calcId="162913"/>
</workbook>
</file>

<file path=xl/calcChain.xml><?xml version="1.0" encoding="utf-8"?>
<calcChain xmlns="http://schemas.openxmlformats.org/spreadsheetml/2006/main">
  <c r="F21" i="30" l="1"/>
  <c r="F20" i="30"/>
  <c r="F19" i="30"/>
  <c r="F18" i="30"/>
  <c r="F17" i="30"/>
  <c r="F16" i="30"/>
  <c r="F15" i="30"/>
  <c r="F11" i="30"/>
  <c r="F10" i="30"/>
  <c r="F9" i="30"/>
  <c r="F8" i="30"/>
  <c r="F7" i="30"/>
  <c r="C22" i="30" l="1"/>
  <c r="C12" i="30"/>
  <c r="C31" i="30" s="1"/>
  <c r="C22" i="32"/>
  <c r="C12" i="32"/>
  <c r="C31" i="32" s="1"/>
  <c r="C22" i="31"/>
  <c r="C12" i="31"/>
  <c r="C31" i="31" s="1"/>
  <c r="C25" i="31" l="1"/>
  <c r="C25" i="30"/>
  <c r="C25" i="32"/>
  <c r="G5" i="27"/>
  <c r="B22" i="32" l="1"/>
  <c r="B12" i="32"/>
  <c r="B31" i="32" s="1"/>
  <c r="B22" i="31"/>
  <c r="B12" i="31"/>
  <c r="B25" i="31" s="1"/>
  <c r="F6" i="30"/>
  <c r="F14" i="30"/>
  <c r="D7" i="30"/>
  <c r="E7" i="30"/>
  <c r="D8" i="30"/>
  <c r="E8" i="30"/>
  <c r="D9" i="30"/>
  <c r="E9" i="30"/>
  <c r="D10" i="30"/>
  <c r="E10" i="30"/>
  <c r="D11" i="30"/>
  <c r="E11" i="30"/>
  <c r="D14" i="30"/>
  <c r="E14" i="30"/>
  <c r="D15" i="30"/>
  <c r="E15" i="30"/>
  <c r="D16" i="30"/>
  <c r="E16" i="30"/>
  <c r="D17" i="30"/>
  <c r="E17" i="30"/>
  <c r="D18" i="30"/>
  <c r="E18" i="30"/>
  <c r="D19" i="30"/>
  <c r="E19" i="30"/>
  <c r="D20" i="30"/>
  <c r="E20" i="30"/>
  <c r="D21" i="30"/>
  <c r="E21" i="30"/>
  <c r="D24" i="30"/>
  <c r="E24" i="30"/>
  <c r="D26" i="30"/>
  <c r="E26" i="30"/>
  <c r="D27" i="30"/>
  <c r="E27" i="30"/>
  <c r="D28" i="30"/>
  <c r="E28" i="30"/>
  <c r="D29" i="30"/>
  <c r="D30" i="30"/>
  <c r="E30" i="30"/>
  <c r="E6" i="30"/>
  <c r="D6" i="30"/>
  <c r="F22" i="30" l="1"/>
  <c r="B25" i="32"/>
  <c r="B31" i="31"/>
  <c r="E30" i="32" l="1"/>
  <c r="D30" i="32"/>
  <c r="D29" i="32"/>
  <c r="E28" i="32"/>
  <c r="D28" i="32"/>
  <c r="E27" i="32"/>
  <c r="D27" i="32"/>
  <c r="E24" i="32"/>
  <c r="D24" i="32"/>
  <c r="F21" i="32"/>
  <c r="E21" i="32"/>
  <c r="D21" i="32"/>
  <c r="F20" i="32"/>
  <c r="E20" i="32"/>
  <c r="D20" i="32"/>
  <c r="E19" i="32"/>
  <c r="D19" i="32"/>
  <c r="E18" i="32"/>
  <c r="D18" i="32"/>
  <c r="E17" i="32"/>
  <c r="D17" i="32"/>
  <c r="E16" i="32"/>
  <c r="D16" i="32"/>
  <c r="F15" i="32"/>
  <c r="E15" i="32"/>
  <c r="D15" i="32"/>
  <c r="E14" i="32"/>
  <c r="D14" i="32"/>
  <c r="F6" i="32"/>
  <c r="E11" i="32"/>
  <c r="D11" i="32"/>
  <c r="E10" i="32"/>
  <c r="D10" i="32"/>
  <c r="E9" i="32"/>
  <c r="D9" i="32"/>
  <c r="E8" i="32"/>
  <c r="D8" i="32"/>
  <c r="E7" i="32"/>
  <c r="D7" i="32"/>
  <c r="E6" i="32"/>
  <c r="D6" i="32"/>
  <c r="E30" i="31"/>
  <c r="D30" i="31"/>
  <c r="D29" i="31"/>
  <c r="E28" i="31"/>
  <c r="D28" i="31"/>
  <c r="E27" i="31"/>
  <c r="D27" i="31"/>
  <c r="E24" i="31"/>
  <c r="D24" i="31"/>
  <c r="F17" i="31"/>
  <c r="E21" i="31"/>
  <c r="D21" i="31"/>
  <c r="E20" i="31"/>
  <c r="D20" i="31"/>
  <c r="E19" i="31"/>
  <c r="D19" i="31"/>
  <c r="F18" i="31"/>
  <c r="E18" i="31"/>
  <c r="D18" i="31"/>
  <c r="E17" i="31"/>
  <c r="D17" i="31"/>
  <c r="E16" i="31"/>
  <c r="D16" i="31"/>
  <c r="E15" i="31"/>
  <c r="D15" i="31"/>
  <c r="E14" i="31"/>
  <c r="D14" i="31"/>
  <c r="F6" i="31"/>
  <c r="E11" i="31"/>
  <c r="D11" i="31"/>
  <c r="E10" i="31"/>
  <c r="D10" i="31"/>
  <c r="E9" i="31"/>
  <c r="D9" i="31"/>
  <c r="E8" i="31"/>
  <c r="D8" i="31"/>
  <c r="E7" i="31"/>
  <c r="D7" i="31"/>
  <c r="E6" i="31"/>
  <c r="D6" i="31"/>
  <c r="B22" i="30"/>
  <c r="E22" i="30" l="1"/>
  <c r="D22" i="30"/>
  <c r="F18" i="32"/>
  <c r="F14" i="32"/>
  <c r="F16" i="32"/>
  <c r="F19" i="32"/>
  <c r="E22" i="32"/>
  <c r="F9" i="32"/>
  <c r="F15" i="31"/>
  <c r="F20" i="31"/>
  <c r="F16" i="31"/>
  <c r="F21" i="31"/>
  <c r="F19" i="31"/>
  <c r="F14" i="31"/>
  <c r="E22" i="31"/>
  <c r="F10" i="32"/>
  <c r="F8" i="32"/>
  <c r="F11" i="32"/>
  <c r="D22" i="32"/>
  <c r="D31" i="32"/>
  <c r="D12" i="32"/>
  <c r="F7" i="32"/>
  <c r="E12" i="32"/>
  <c r="F17" i="32"/>
  <c r="D12" i="31"/>
  <c r="F7" i="31"/>
  <c r="E12" i="31"/>
  <c r="F10" i="31"/>
  <c r="F9" i="31"/>
  <c r="F8" i="31"/>
  <c r="F11" i="31"/>
  <c r="D22" i="31"/>
  <c r="D31" i="31"/>
  <c r="F22" i="32" l="1"/>
  <c r="F22" i="31"/>
  <c r="F12" i="32"/>
  <c r="F12" i="31"/>
  <c r="D25" i="31"/>
  <c r="D25" i="32"/>
  <c r="B12" i="30" l="1"/>
  <c r="D12" i="30" l="1"/>
  <c r="E12" i="30"/>
  <c r="B31" i="30"/>
  <c r="D31" i="30" s="1"/>
  <c r="B25" i="30"/>
  <c r="D25" i="30" s="1"/>
  <c r="G13" i="29"/>
  <c r="G12" i="29"/>
  <c r="G11" i="29"/>
  <c r="G10" i="29"/>
  <c r="G9" i="29"/>
  <c r="G8" i="29"/>
  <c r="G7" i="29"/>
  <c r="G6" i="29"/>
  <c r="G5" i="29"/>
  <c r="G13" i="28"/>
  <c r="G12" i="28"/>
  <c r="G11" i="28"/>
  <c r="G10" i="28"/>
  <c r="G9" i="28"/>
  <c r="G8" i="28"/>
  <c r="G7" i="28"/>
  <c r="G6" i="28"/>
  <c r="G5" i="28"/>
  <c r="G13" i="27"/>
  <c r="G12" i="27"/>
  <c r="G11" i="27"/>
  <c r="G10" i="27"/>
  <c r="G9" i="27"/>
  <c r="G8" i="27"/>
  <c r="G7" i="27"/>
  <c r="G6" i="27"/>
  <c r="F12" i="30" l="1"/>
</calcChain>
</file>

<file path=xl/sharedStrings.xml><?xml version="1.0" encoding="utf-8"?>
<sst xmlns="http://schemas.openxmlformats.org/spreadsheetml/2006/main" count="221" uniqueCount="68">
  <si>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</si>
  <si>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</si>
  <si>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</si>
  <si>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</si>
  <si>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</si>
  <si>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</si>
  <si>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</si>
  <si>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</si>
  <si>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</si>
  <si>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</si>
  <si>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</si>
  <si>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</si>
  <si>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</si>
  <si>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</si>
  <si>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</si>
  <si>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</si>
  <si>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</si>
  <si>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</si>
  <si>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</si>
  <si>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</si>
  <si>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</si>
  <si>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</si>
  <si>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</si>
  <si>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</si>
  <si>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</si>
  <si>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</si>
  <si>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</si>
  <si>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</si>
  <si>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</si>
  <si>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</si>
  <si>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</si>
  <si>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</si>
  <si>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</si>
  <si>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</si>
  <si>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</si>
  <si>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</si>
  <si>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</si>
  <si>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</si>
  <si>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</si>
  <si>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</si>
  <si>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</si>
  <si>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</si>
  <si>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</si>
  <si>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</si>
  <si>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</si>
  <si>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</si>
  <si>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</si>
  <si>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</si>
  <si>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</si>
  <si>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1Q                 2019</t>
  </si>
  <si>
    <t>2Q                 2019</t>
  </si>
  <si>
    <t>3Q                 2019</t>
  </si>
  <si>
    <t>4Q                 2019</t>
  </si>
  <si>
    <t>1Q 2019</t>
  </si>
  <si>
    <t>1Q 2020</t>
  </si>
  <si>
    <t>2019-2020 % Change</t>
  </si>
  <si>
    <t>% of 1Q 2020 Revenue or Expense Total</t>
  </si>
  <si>
    <t>Table 6. International Quarterly U.S. Scheduled Passenger Airlines Revenue, Expenses and Profits</t>
  </si>
  <si>
    <r>
      <t>Table 4.</t>
    </r>
    <r>
      <rPr>
        <b/>
        <sz val="10"/>
        <color rgb="FF00B050"/>
        <rFont val="Arial"/>
        <family val="2"/>
      </rPr>
      <t xml:space="preserve"> </t>
    </r>
    <r>
      <rPr>
        <b/>
        <sz val="10"/>
        <rFont val="Arial"/>
        <family val="2"/>
      </rPr>
      <t>Quarterly U.S. Scheduled Passenger Airlines Revenue, Expenses and Profits</t>
    </r>
  </si>
  <si>
    <t>Table 5. Domestic Quarterly U.S. Scheduled Passenger Airlines Revenue, Expenses and Profits</t>
  </si>
  <si>
    <r>
      <t>Table 1.</t>
    </r>
    <r>
      <rPr>
        <b/>
        <sz val="10"/>
        <color rgb="FF00B050"/>
        <rFont val="Arial"/>
        <family val="2"/>
      </rPr>
      <t xml:space="preserve"> </t>
    </r>
    <r>
      <rPr>
        <b/>
        <sz val="10"/>
        <color theme="1"/>
        <rFont val="Arial"/>
        <family val="2"/>
      </rPr>
      <t>Quarterly U.S. Scheduled Service Passenger Airlines Financial Reports</t>
    </r>
  </si>
  <si>
    <t>1Q                 2020</t>
  </si>
  <si>
    <t>Dollar Change          1Q2019-1Q2020</t>
  </si>
  <si>
    <t>Table 3. International Quarterly U.S. Scheduled Service Passenger Airlines Financial Reports</t>
  </si>
  <si>
    <t>Table 2. Domestic Quarterly U.S. Scheduled Service Passenger Airlines Financial Reports</t>
  </si>
  <si>
    <t>Reports from 23 airlines in 1Q 2020</t>
  </si>
  <si>
    <t>Reports from 20 airlines in 1Q 2020</t>
  </si>
  <si>
    <t>Reports from 20 airlines in 1Q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</si>
</sst>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_);[Red]\(&quot;$&quot;#,##0,,\)"/>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9">
    <xf numFmtId="0" fontId="0" fillId="0" borderId="0"/>
    <xf numFmtId="0" fontId="7" fillId="0" borderId="0"/>
    <xf numFmtId="0" fontId="5" fillId="0" borderId="0"/>
    <xf numFmtId="0" fontId="9" fillId="0" borderId="0"/>
    <xf numFmtId="0" fontId="4" fillId="0" borderId="0"/>
    <xf numFmtId="9" fontId="7" fillId="0" borderId="0" applyFont="0" applyFill="0" applyBorder="0" applyAlignment="0" applyProtection="0"/>
    <xf numFmtId="0" fontId="3" fillId="0" borderId="0"/>
    <xf numFmtId="0" fontId="2" fillId="0" borderId="0"/>
    <xf numFmtId="0" fontId="1" fillId="0" borderId="0"/>
  </cellStyleXfs>
  <cellXfs count="67">
    <xf numFmtId="0" fontId="0" fillId="0" borderId="0" xfId="0"/>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8" fillId="0" borderId="1" xfId="3" applyFont="1" applyBorder="1" applyAlignment="1">
      <alignment horizontal="center"/>
    </xf>
    <xf numFmtId="0" fontId="8" fillId="0" borderId="1" xfId="3" applyFont="1" applyBorder="1" applyAlignment="1">
      <alignment horizontal="center" wrapText="1"/>
    </xf>
    <xf numFmtId="165" fontId="9" fillId="0" borderId="0" xfId="3" applyNumberFormat="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0" fillId="0" borderId="0" xfId="0"/>
    <xf numFmtId="0" fontId="7" fillId="0" borderId="0" xfId="1"/>
    <xf numFmtId="4" fontId="9" fillId="0" borderId="0" xfId="3" applyNumberFormat="1" applyFont="1"/>
    <xf numFmtId="0" fontId="1" fillId="0" borderId="0" xfId="8"/>
    <xf numFmtId="0" fontId="9" fillId="0" borderId="1" xfId="8" applyFont="1" applyBorder="1"/>
    <xf numFmtId="0" fontId="8" fillId="0" borderId="1" xfId="8" applyFont="1" applyBorder="1" applyAlignment="1">
      <alignment horizontal="center" wrapText="1"/>
    </xf>
    <xf numFmtId="0" fontId="8" fillId="0" borderId="0" xfId="8" applyFont="1" applyAlignment="1">
      <alignment vertical="center"/>
    </xf>
    <xf numFmtId="3" fontId="9" fillId="0" borderId="0" xfId="8" applyNumberFormat="1" applyFont="1"/>
    <xf numFmtId="164" fontId="9" fillId="0" borderId="0" xfId="8" applyNumberFormat="1" applyFont="1"/>
    <xf numFmtId="0" fontId="8" fillId="0" borderId="1" xfId="8" applyFont="1" applyBorder="1" applyAlignment="1">
      <alignment vertical="center"/>
    </xf>
    <xf numFmtId="3" fontId="9" fillId="0" borderId="1" xfId="8" applyNumberFormat="1" applyFont="1" applyBorder="1"/>
    <xf numFmtId="0" fontId="8" fillId="0" borderId="1" xfId="8" applyFont="1" applyBorder="1" applyAlignment="1">
      <alignment horizontal="center"/>
    </xf>
    <xf numFmtId="0" fontId="0" fillId="0" borderId="0" xfId="0" applyAlignment="1"/>
    <xf numFmtId="0" fontId="7" fillId="0" borderId="0" xfId="3" applyFont="1" applyFill="1" applyAlignment="1">
      <alignment horizontal="left" indent="1"/>
    </xf>
    <xf numFmtId="0" fontId="6" fillId="0" borderId="0" xfId="3" applyFont="1" applyFill="1"/>
    <xf numFmtId="0" fontId="8" fillId="0" borderId="0" xfId="3" applyFont="1" applyFill="1"/>
    <xf numFmtId="0" fontId="8" fillId="0" borderId="1" xfId="3" applyFont="1" applyFill="1" applyBorder="1"/>
    <xf numFmtId="0" fontId="11" fillId="0" borderId="0" xfId="0" applyFont="1" applyAlignment="1"/>
    <xf numFmtId="0" fontId="11" fillId="0" borderId="0" xfId="0" applyFont="1"/>
    <xf numFmtId="165" fontId="0" fillId="0" borderId="0" xfId="0" applyNumberFormat="1"/>
    <xf numFmtId="165" fontId="6" fillId="0" borderId="1" xfId="0" applyNumberFormat="1" applyFont="1" applyBorder="1"/>
    <xf numFmtId="165" fontId="9" fillId="0" borderId="1" xfId="3" applyNumberFormat="1" applyBorder="1"/>
    <xf numFmtId="165" fontId="9" fillId="0" borderId="2" xfId="3" applyNumberFormat="1" applyBorder="1"/>
    <xf numFmtId="4" fontId="9" fillId="0" borderId="2" xfId="3" applyNumberFormat="1" applyBorder="1"/>
    <xf numFmtId="4" fontId="9" fillId="0" borderId="1" xfId="3" applyNumberFormat="1" applyBorder="1"/>
    <xf numFmtId="165" fontId="8" fillId="0" borderId="2" xfId="3" applyNumberFormat="1" applyFont="1" applyBorder="1"/>
    <xf numFmtId="4" fontId="8" fillId="0" borderId="2" xfId="3" applyNumberFormat="1" applyFont="1" applyBorder="1"/>
    <xf numFmtId="3" fontId="9" fillId="0" borderId="0" xfId="3" applyNumberFormat="1" applyFont="1"/>
    <xf numFmtId="3" fontId="1" fillId="0" borderId="0" xfId="8" applyNumberFormat="1"/>
    <xf numFmtId="0" fontId="8" fillId="0" borderId="0" xfId="8" applyFont="1" applyAlignment="1"/>
    <xf numFmtId="0" fontId="8" fillId="0" borderId="0" xfId="8" applyFont="1" applyAlignment="1">
      <alignment vertical="center"/>
    </xf>
    <xf numFmtId="0" fontId="9" fillId="0" borderId="0" xfId="8" applyFont="1" applyAlignment="1">
      <alignment vertical="center"/>
    </xf>
    <xf numFmtId="0" fontId="9" fillId="0" borderId="2" xfId="8" applyFont="1" applyBorder="1"/>
    <xf numFmtId="0" fontId="9" fillId="0" borderId="0" xfId="8" applyFont="1" applyBorder="1"/>
    <xf numFmtId="0" fontId="9" fillId="0" borderId="0" xfId="8" applyFont="1" applyAlignment="1">
      <alignment wrapText="1"/>
    </xf>
    <xf numFmtId="0" fontId="6" fillId="0" borderId="0" xfId="8" applyFont="1" applyAlignment="1"/>
    <xf numFmtId="0" fontId="7" fillId="0" borderId="0" xfId="1" applyFont="1" applyAlignment="1">
      <alignment wrapText="1"/>
    </xf>
    <xf numFmtId="0" fontId="7" fillId="0" borderId="0" xfId="1" applyAlignment="1">
      <alignment wrapText="1"/>
    </xf>
    <xf numFmtId="0" fontId="7" fillId="0" borderId="0" xfId="0" applyFont="1" applyAlignment="1">
      <alignment wrapText="1"/>
    </xf>
    <xf numFmtId="0" fontId="6" fillId="0" borderId="0" xfId="0" applyFont="1" applyAlignment="1">
      <alignment wrapText="1"/>
    </xf>
    <xf numFmtId="0" fontId="6" fillId="0" borderId="0" xfId="0" applyFont="1"/>
    <xf numFmtId="0" fontId="7" fillId="0" borderId="0" xfId="0" applyFont="1" applyBorder="1"/>
    <xf numFmtId="0" fontId="9" fillId="0" borderId="2" xfId="3" applyFont="1" applyFill="1" applyBorder="1"/>
  </cellXfs>
  <cellStyles count="9">
    <cellStyle name="Normal" xfId="0" builtinId="0"/>
    <cellStyle name="Normal 2" xfId="1"/>
    <cellStyle name="Normal 3" xfId="2"/>
    <cellStyle name="Normal 3 2" xfId="4"/>
    <cellStyle name="Normal 3 2 2" xfId="7"/>
    <cellStyle name="Normal 3 3" xfId="8"/>
    <cellStyle name="Normal 4" xfId="3"/>
    <cellStyle name="Normal 5" xfId="6"/>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zoomScaleNormal="100" workbookViewId="0">
      <selection activeCell="K19" sqref="K19"/>
    </sheetView>
  </sheetViews>
  <sheetFormatPr defaultColWidth="9.28515625" defaultRowHeight="15" x14ac:dyDescent="0.25"/>
  <cols>
    <col min="1" max="1" width="30" style="27" customWidth="1"/>
    <col min="2" max="6" width="9.5703125" style="27" customWidth="1"/>
    <col min="7" max="7" width="14.28515625" style="27" customWidth="1"/>
    <col min="8" max="16384" width="9.28515625" style="27"/>
  </cols>
  <sheetData>
    <row r="1" spans="1:8" ht="25.5" customHeight="1" x14ac:dyDescent="0.25">
      <c r="A1" s="53" t="s">
        <v>60</v>
      </c>
      <c r="B1" s="53"/>
      <c r="C1" s="53"/>
      <c r="D1" s="53"/>
      <c r="E1" s="53"/>
      <c r="F1" s="53"/>
      <c r="G1" s="53"/>
    </row>
    <row r="2" spans="1:8" ht="12.75" customHeight="1" x14ac:dyDescent="0.25">
      <c r="A2" s="54" t="s">
        <v>65</v>
      </c>
      <c r="B2" s="54"/>
      <c r="C2" s="54"/>
      <c r="D2" s="54"/>
      <c r="E2" s="54"/>
      <c r="F2" s="54"/>
      <c r="G2" s="54"/>
    </row>
    <row r="3" spans="1:8" ht="12.75" customHeight="1" x14ac:dyDescent="0.25">
      <c r="A3" s="55" t="s">
        <v>29</v>
      </c>
      <c r="B3" s="55"/>
      <c r="C3" s="55"/>
      <c r="D3" s="55"/>
      <c r="E3" s="55"/>
      <c r="F3" s="55"/>
      <c r="G3" s="55"/>
    </row>
    <row r="4" spans="1:8" ht="51.75" customHeight="1" x14ac:dyDescent="0.25">
      <c r="A4" s="28"/>
      <c r="B4" s="29" t="s">
        <v>49</v>
      </c>
      <c r="C4" s="29" t="s">
        <v>50</v>
      </c>
      <c r="D4" s="29" t="s">
        <v>51</v>
      </c>
      <c r="E4" s="29" t="s">
        <v>52</v>
      </c>
      <c r="F4" s="29" t="s">
        <v>61</v>
      </c>
      <c r="G4" s="29" t="s">
        <v>62</v>
      </c>
    </row>
    <row r="5" spans="1:8" ht="12.75" customHeight="1" x14ac:dyDescent="0.25">
      <c r="A5" s="30" t="s">
        <v>0</v>
      </c>
      <c r="B5" s="31">
        <v>2002.2</v>
      </c>
      <c r="C5" s="31">
        <v>4784.3999999999996</v>
      </c>
      <c r="D5" s="31">
        <v>4550.5</v>
      </c>
      <c r="E5" s="51">
        <v>3417.1</v>
      </c>
      <c r="F5" s="51">
        <v>-5244.9</v>
      </c>
      <c r="G5" s="31">
        <f>(F5-B5)</f>
        <v>-7247.0999999999995</v>
      </c>
      <c r="H5" s="32"/>
    </row>
    <row r="6" spans="1:8" ht="12.75" customHeight="1" x14ac:dyDescent="0.25">
      <c r="A6" s="30" t="s">
        <v>1</v>
      </c>
      <c r="B6" s="31">
        <v>2898.9</v>
      </c>
      <c r="C6" s="31">
        <v>6900</v>
      </c>
      <c r="D6" s="31">
        <v>6400.2</v>
      </c>
      <c r="E6" s="31">
        <v>4579</v>
      </c>
      <c r="F6" s="31">
        <v>-4559.8999999999996</v>
      </c>
      <c r="G6" s="31">
        <f t="shared" ref="G6:G13" si="0">(F6-B6)</f>
        <v>-7458.7999999999993</v>
      </c>
      <c r="H6" s="32"/>
    </row>
    <row r="7" spans="1:8" ht="12.75" customHeight="1" x14ac:dyDescent="0.25">
      <c r="A7" s="30" t="s">
        <v>5</v>
      </c>
      <c r="B7" s="31">
        <v>44435.5</v>
      </c>
      <c r="C7" s="31">
        <v>51567.3</v>
      </c>
      <c r="D7" s="31">
        <v>51319.4</v>
      </c>
      <c r="E7" s="31">
        <v>48899.3</v>
      </c>
      <c r="F7" s="31">
        <v>37337.599999999999</v>
      </c>
      <c r="G7" s="31">
        <f t="shared" si="0"/>
        <v>-7097.9000000000015</v>
      </c>
      <c r="H7" s="32"/>
    </row>
    <row r="8" spans="1:8" ht="12.75" customHeight="1" x14ac:dyDescent="0.25">
      <c r="A8" s="30" t="s">
        <v>6</v>
      </c>
      <c r="B8" s="31">
        <v>32575.4</v>
      </c>
      <c r="C8" s="31">
        <v>38279.800000000003</v>
      </c>
      <c r="D8" s="31">
        <v>38284.400000000001</v>
      </c>
      <c r="E8" s="31">
        <v>36015.699999999997</v>
      </c>
      <c r="F8" s="31">
        <v>26789.200000000001</v>
      </c>
      <c r="G8" s="31">
        <f t="shared" si="0"/>
        <v>-5786.2000000000007</v>
      </c>
      <c r="H8" s="32"/>
    </row>
    <row r="9" spans="1:8" ht="12.75" customHeight="1" x14ac:dyDescent="0.25">
      <c r="A9" s="30" t="s">
        <v>7</v>
      </c>
      <c r="B9" s="31">
        <v>1332.6</v>
      </c>
      <c r="C9" s="31">
        <v>1513.6</v>
      </c>
      <c r="D9" s="31">
        <v>1526.3</v>
      </c>
      <c r="E9" s="31">
        <v>1428.3</v>
      </c>
      <c r="F9" s="31">
        <v>1225.8</v>
      </c>
      <c r="G9" s="31">
        <f t="shared" si="0"/>
        <v>-106.79999999999995</v>
      </c>
      <c r="H9" s="32"/>
    </row>
    <row r="10" spans="1:8" ht="12.75" customHeight="1" x14ac:dyDescent="0.25">
      <c r="A10" s="30" t="s">
        <v>8</v>
      </c>
      <c r="B10" s="31">
        <v>699.5</v>
      </c>
      <c r="C10" s="31">
        <v>740</v>
      </c>
      <c r="D10" s="31">
        <v>747.2</v>
      </c>
      <c r="E10" s="31">
        <v>699.5</v>
      </c>
      <c r="F10" s="31">
        <v>656.4</v>
      </c>
      <c r="G10" s="31">
        <f t="shared" si="0"/>
        <v>-43.100000000000023</v>
      </c>
      <c r="H10" s="32"/>
    </row>
    <row r="11" spans="1:8" ht="12.75" customHeight="1" x14ac:dyDescent="0.25">
      <c r="A11" s="30" t="s">
        <v>3</v>
      </c>
      <c r="B11" s="31">
        <v>41536.6</v>
      </c>
      <c r="C11" s="31">
        <v>44667.3</v>
      </c>
      <c r="D11" s="31">
        <v>44919.199999999997</v>
      </c>
      <c r="E11" s="31">
        <v>44320.3</v>
      </c>
      <c r="F11" s="31">
        <v>41897.4</v>
      </c>
      <c r="G11" s="31">
        <f t="shared" si="0"/>
        <v>360.80000000000291</v>
      </c>
      <c r="H11" s="32"/>
    </row>
    <row r="12" spans="1:8" ht="12.75" customHeight="1" x14ac:dyDescent="0.25">
      <c r="A12" s="30" t="s">
        <v>9</v>
      </c>
      <c r="B12" s="31">
        <v>7521.6</v>
      </c>
      <c r="C12" s="31">
        <v>8732</v>
      </c>
      <c r="D12" s="31">
        <v>8505</v>
      </c>
      <c r="E12" s="31">
        <v>8054.1</v>
      </c>
      <c r="F12" s="31">
        <v>6392.7</v>
      </c>
      <c r="G12" s="31">
        <f t="shared" si="0"/>
        <v>-1128.9000000000005</v>
      </c>
      <c r="H12" s="32"/>
    </row>
    <row r="13" spans="1:8" ht="12.75" customHeight="1" x14ac:dyDescent="0.25">
      <c r="A13" s="33" t="s">
        <v>10</v>
      </c>
      <c r="B13" s="34">
        <v>14296.4</v>
      </c>
      <c r="C13" s="34">
        <v>15182.1</v>
      </c>
      <c r="D13" s="34">
        <v>15337.9</v>
      </c>
      <c r="E13" s="34">
        <v>15476.3</v>
      </c>
      <c r="F13" s="34">
        <v>14432</v>
      </c>
      <c r="G13" s="34">
        <f t="shared" si="0"/>
        <v>135.60000000000036</v>
      </c>
      <c r="H13" s="32"/>
    </row>
    <row r="14" spans="1:8" ht="30" customHeight="1" x14ac:dyDescent="0.25">
      <c r="A14" s="56" t="s">
        <v>4</v>
      </c>
      <c r="B14" s="56"/>
      <c r="C14" s="56"/>
      <c r="D14" s="56"/>
      <c r="E14" s="56"/>
      <c r="F14" s="57"/>
      <c r="G14" s="57"/>
    </row>
    <row r="15" spans="1:8" ht="102" customHeight="1" x14ac:dyDescent="0.25">
      <c r="A15" s="58" t="s">
        <v>46</v>
      </c>
      <c r="B15" s="58"/>
      <c r="C15" s="58"/>
      <c r="D15" s="58"/>
      <c r="E15" s="58"/>
      <c r="F15" s="58"/>
      <c r="G15" s="58"/>
    </row>
    <row r="20" spans="8:8" x14ac:dyDescent="0.25">
      <c r="H20" s="52"/>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J20" sqref="J20"/>
    </sheetView>
  </sheetViews>
  <sheetFormatPr defaultColWidth="9.28515625" defaultRowHeight="15" x14ac:dyDescent="0.25"/>
  <cols>
    <col min="1" max="1" width="30" style="27" customWidth="1"/>
    <col min="2" max="6" width="9.5703125" style="27" customWidth="1"/>
    <col min="7" max="7" width="14.28515625" style="27" customWidth="1"/>
    <col min="8" max="16384" width="9.28515625" style="27"/>
  </cols>
  <sheetData>
    <row r="1" spans="1:8" ht="25.5" customHeight="1" x14ac:dyDescent="0.25">
      <c r="A1" s="59" t="s">
        <v>64</v>
      </c>
      <c r="B1" s="59"/>
      <c r="C1" s="59"/>
      <c r="D1" s="59"/>
      <c r="E1" s="59"/>
      <c r="F1" s="59"/>
      <c r="G1" s="59"/>
    </row>
    <row r="2" spans="1:8" ht="12.75" customHeight="1" x14ac:dyDescent="0.25">
      <c r="A2" s="54" t="s">
        <v>65</v>
      </c>
      <c r="B2" s="54"/>
      <c r="C2" s="54"/>
      <c r="D2" s="54"/>
      <c r="E2" s="54"/>
      <c r="F2" s="54"/>
      <c r="G2" s="54"/>
    </row>
    <row r="3" spans="1:8" ht="12.75" customHeight="1" x14ac:dyDescent="0.25">
      <c r="A3" s="55" t="s">
        <v>29</v>
      </c>
      <c r="B3" s="55"/>
      <c r="C3" s="55"/>
      <c r="D3" s="55"/>
      <c r="E3" s="55"/>
      <c r="F3" s="55"/>
      <c r="G3" s="55"/>
    </row>
    <row r="4" spans="1:8" ht="51.75" customHeight="1" x14ac:dyDescent="0.25">
      <c r="A4" s="35" t="s">
        <v>35</v>
      </c>
      <c r="B4" s="29" t="s">
        <v>49</v>
      </c>
      <c r="C4" s="29" t="s">
        <v>50</v>
      </c>
      <c r="D4" s="29" t="s">
        <v>51</v>
      </c>
      <c r="E4" s="29" t="s">
        <v>52</v>
      </c>
      <c r="F4" s="29" t="s">
        <v>61</v>
      </c>
      <c r="G4" s="29" t="s">
        <v>62</v>
      </c>
    </row>
    <row r="5" spans="1:8" ht="12.75" customHeight="1" x14ac:dyDescent="0.25">
      <c r="A5" s="30" t="s">
        <v>0</v>
      </c>
      <c r="B5" s="31">
        <v>1457.7</v>
      </c>
      <c r="C5" s="31">
        <v>3557</v>
      </c>
      <c r="D5" s="31">
        <v>3246</v>
      </c>
      <c r="E5" s="31">
        <v>2726.1</v>
      </c>
      <c r="F5" s="31">
        <v>-4065.2</v>
      </c>
      <c r="G5" s="31">
        <f>(F5-B5)</f>
        <v>-5522.9</v>
      </c>
      <c r="H5" s="32"/>
    </row>
    <row r="6" spans="1:8" ht="12.75" customHeight="1" x14ac:dyDescent="0.25">
      <c r="A6" s="30" t="s">
        <v>1</v>
      </c>
      <c r="B6" s="31">
        <v>2151.6</v>
      </c>
      <c r="C6" s="31">
        <v>5256.9</v>
      </c>
      <c r="D6" s="31">
        <v>4699.6000000000004</v>
      </c>
      <c r="E6" s="31">
        <v>3714.9</v>
      </c>
      <c r="F6" s="31">
        <v>-3837.5</v>
      </c>
      <c r="G6" s="31">
        <f t="shared" ref="G6:G13" si="0">(F6-B6)</f>
        <v>-5989.1</v>
      </c>
      <c r="H6" s="32"/>
    </row>
    <row r="7" spans="1:8" ht="12.75" customHeight="1" x14ac:dyDescent="0.25">
      <c r="A7" s="30" t="s">
        <v>5</v>
      </c>
      <c r="B7" s="31">
        <v>33715.9</v>
      </c>
      <c r="C7" s="31">
        <v>38793.699999999997</v>
      </c>
      <c r="D7" s="31">
        <v>38206.300000000003</v>
      </c>
      <c r="E7" s="31">
        <v>37745</v>
      </c>
      <c r="F7" s="31">
        <v>28805.1</v>
      </c>
      <c r="G7" s="31">
        <f t="shared" si="0"/>
        <v>-4910.8000000000029</v>
      </c>
      <c r="H7" s="32"/>
    </row>
    <row r="8" spans="1:8" ht="12.75" customHeight="1" x14ac:dyDescent="0.25">
      <c r="A8" s="30" t="s">
        <v>6</v>
      </c>
      <c r="B8" s="31">
        <v>23830.7</v>
      </c>
      <c r="C8" s="31">
        <v>27662.400000000001</v>
      </c>
      <c r="D8" s="31">
        <v>27278.6</v>
      </c>
      <c r="E8" s="31">
        <v>26888</v>
      </c>
      <c r="F8" s="31">
        <v>19952.3</v>
      </c>
      <c r="G8" s="31">
        <f t="shared" si="0"/>
        <v>-3878.4000000000015</v>
      </c>
      <c r="H8" s="32"/>
    </row>
    <row r="9" spans="1:8" ht="12.75" customHeight="1" x14ac:dyDescent="0.25">
      <c r="A9" s="30" t="s">
        <v>7</v>
      </c>
      <c r="B9" s="31">
        <v>998.4</v>
      </c>
      <c r="C9" s="31">
        <v>1132.8</v>
      </c>
      <c r="D9" s="31">
        <v>1202.9000000000001</v>
      </c>
      <c r="E9" s="31">
        <v>1145.2</v>
      </c>
      <c r="F9" s="31">
        <v>975.4</v>
      </c>
      <c r="G9" s="31">
        <f t="shared" si="0"/>
        <v>-23</v>
      </c>
      <c r="H9" s="32"/>
    </row>
    <row r="10" spans="1:8" ht="12.75" customHeight="1" x14ac:dyDescent="0.25">
      <c r="A10" s="30" t="s">
        <v>8</v>
      </c>
      <c r="B10" s="31">
        <v>502.1</v>
      </c>
      <c r="C10" s="31">
        <v>529</v>
      </c>
      <c r="D10" s="31">
        <v>524.20000000000005</v>
      </c>
      <c r="E10" s="31">
        <v>509.2</v>
      </c>
      <c r="F10" s="31">
        <v>487.6</v>
      </c>
      <c r="G10" s="31">
        <f t="shared" si="0"/>
        <v>-14.5</v>
      </c>
      <c r="H10" s="32"/>
    </row>
    <row r="11" spans="1:8" ht="12.75" customHeight="1" x14ac:dyDescent="0.25">
      <c r="A11" s="30" t="s">
        <v>3</v>
      </c>
      <c r="B11" s="31">
        <v>31564.3</v>
      </c>
      <c r="C11" s="31">
        <v>32536.799999999999</v>
      </c>
      <c r="D11" s="31">
        <v>33506.699999999997</v>
      </c>
      <c r="E11" s="31">
        <v>34030.1</v>
      </c>
      <c r="F11" s="31">
        <v>32642.5</v>
      </c>
      <c r="G11" s="31">
        <f t="shared" si="0"/>
        <v>1078.2000000000007</v>
      </c>
      <c r="H11" s="32"/>
    </row>
    <row r="12" spans="1:8" ht="12.75" customHeight="1" x14ac:dyDescent="0.25">
      <c r="A12" s="30" t="s">
        <v>9</v>
      </c>
      <c r="B12" s="31">
        <v>5175.3999999999996</v>
      </c>
      <c r="C12" s="31">
        <v>5909.8</v>
      </c>
      <c r="D12" s="31">
        <v>5712.9</v>
      </c>
      <c r="E12" s="31">
        <v>5616.7</v>
      </c>
      <c r="F12" s="31">
        <v>4580.2</v>
      </c>
      <c r="G12" s="31">
        <f t="shared" si="0"/>
        <v>-595.19999999999982</v>
      </c>
      <c r="H12" s="32"/>
    </row>
    <row r="13" spans="1:8" ht="12.75" customHeight="1" x14ac:dyDescent="0.25">
      <c r="A13" s="33" t="s">
        <v>10</v>
      </c>
      <c r="B13" s="34">
        <v>10608.1</v>
      </c>
      <c r="C13" s="34">
        <v>11107.2</v>
      </c>
      <c r="D13" s="34">
        <v>11165.8</v>
      </c>
      <c r="E13" s="34">
        <v>11681.6</v>
      </c>
      <c r="F13" s="34">
        <v>10949.7</v>
      </c>
      <c r="G13" s="34">
        <f t="shared" si="0"/>
        <v>341.60000000000036</v>
      </c>
      <c r="H13" s="32"/>
    </row>
    <row r="14" spans="1:8" ht="30" customHeight="1" x14ac:dyDescent="0.25">
      <c r="A14" s="56" t="s">
        <v>4</v>
      </c>
      <c r="B14" s="56"/>
      <c r="C14" s="56"/>
      <c r="D14" s="56"/>
      <c r="E14" s="56"/>
      <c r="F14" s="57"/>
      <c r="G14" s="57"/>
    </row>
    <row r="15" spans="1:8" ht="106.5" customHeight="1" x14ac:dyDescent="0.25">
      <c r="A15" s="58" t="s">
        <v>46</v>
      </c>
      <c r="B15" s="58"/>
      <c r="C15" s="58"/>
      <c r="D15" s="58"/>
      <c r="E15" s="58"/>
      <c r="F15" s="58"/>
      <c r="G15" s="58"/>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zoomScaleNormal="100" workbookViewId="0">
      <selection activeCell="H21" sqref="H21"/>
    </sheetView>
  </sheetViews>
  <sheetFormatPr defaultColWidth="9.28515625" defaultRowHeight="15" x14ac:dyDescent="0.25"/>
  <cols>
    <col min="1" max="1" width="30" style="27" customWidth="1"/>
    <col min="2" max="6" width="9.5703125" style="27" customWidth="1"/>
    <col min="7" max="7" width="14.28515625" style="27" customWidth="1"/>
    <col min="8" max="16384" width="9.28515625" style="27"/>
  </cols>
  <sheetData>
    <row r="1" spans="1:8" ht="25.5" customHeight="1" x14ac:dyDescent="0.25">
      <c r="A1" s="59" t="s">
        <v>63</v>
      </c>
      <c r="B1" s="59"/>
      <c r="C1" s="59"/>
      <c r="D1" s="59"/>
      <c r="E1" s="59"/>
      <c r="F1" s="59"/>
      <c r="G1" s="59"/>
    </row>
    <row r="2" spans="1:8" ht="12.75" customHeight="1" x14ac:dyDescent="0.25">
      <c r="A2" s="54" t="s">
        <v>66</v>
      </c>
      <c r="B2" s="54"/>
      <c r="C2" s="54"/>
      <c r="D2" s="54"/>
      <c r="E2" s="54"/>
      <c r="F2" s="54"/>
      <c r="G2" s="54"/>
    </row>
    <row r="3" spans="1:8" ht="12.75" customHeight="1" x14ac:dyDescent="0.25">
      <c r="A3" s="55" t="s">
        <v>29</v>
      </c>
      <c r="B3" s="55"/>
      <c r="C3" s="55"/>
      <c r="D3" s="55"/>
      <c r="E3" s="55"/>
      <c r="F3" s="55"/>
      <c r="G3" s="55"/>
    </row>
    <row r="4" spans="1:8" ht="51.75" customHeight="1" x14ac:dyDescent="0.25">
      <c r="A4" s="35" t="s">
        <v>36</v>
      </c>
      <c r="B4" s="29" t="s">
        <v>49</v>
      </c>
      <c r="C4" s="29" t="s">
        <v>50</v>
      </c>
      <c r="D4" s="29" t="s">
        <v>51</v>
      </c>
      <c r="E4" s="29" t="s">
        <v>52</v>
      </c>
      <c r="F4" s="29" t="s">
        <v>61</v>
      </c>
      <c r="G4" s="29" t="s">
        <v>62</v>
      </c>
    </row>
    <row r="5" spans="1:8" ht="12.75" customHeight="1" x14ac:dyDescent="0.25">
      <c r="A5" s="30" t="s">
        <v>0</v>
      </c>
      <c r="B5" s="31">
        <v>544.5</v>
      </c>
      <c r="C5" s="31">
        <v>1227.4000000000001</v>
      </c>
      <c r="D5" s="31">
        <v>1304.5</v>
      </c>
      <c r="E5" s="31">
        <v>690.8</v>
      </c>
      <c r="F5" s="31">
        <v>-1179.7</v>
      </c>
      <c r="G5" s="31">
        <f>(F5-B5)</f>
        <v>-1724.2</v>
      </c>
      <c r="H5" s="32"/>
    </row>
    <row r="6" spans="1:8" ht="12.75" customHeight="1" x14ac:dyDescent="0.25">
      <c r="A6" s="30" t="s">
        <v>1</v>
      </c>
      <c r="B6" s="31">
        <v>747.3</v>
      </c>
      <c r="C6" s="31">
        <v>1643.1</v>
      </c>
      <c r="D6" s="31">
        <v>1700.6</v>
      </c>
      <c r="E6" s="31">
        <v>864.1</v>
      </c>
      <c r="F6" s="31">
        <v>-722.4</v>
      </c>
      <c r="G6" s="31">
        <f t="shared" ref="G6:G13" si="0">(F6-B6)</f>
        <v>-1469.6999999999998</v>
      </c>
      <c r="H6" s="32"/>
    </row>
    <row r="7" spans="1:8" ht="12.75" customHeight="1" x14ac:dyDescent="0.25">
      <c r="A7" s="30" t="s">
        <v>5</v>
      </c>
      <c r="B7" s="31">
        <v>10719.6</v>
      </c>
      <c r="C7" s="31">
        <v>12773.6</v>
      </c>
      <c r="D7" s="31">
        <v>13113.1</v>
      </c>
      <c r="E7" s="31">
        <v>11154.3</v>
      </c>
      <c r="F7" s="31">
        <v>8532.5</v>
      </c>
      <c r="G7" s="31">
        <f t="shared" si="0"/>
        <v>-2187.1000000000004</v>
      </c>
      <c r="H7" s="32"/>
    </row>
    <row r="8" spans="1:8" ht="12.75" customHeight="1" x14ac:dyDescent="0.25">
      <c r="A8" s="30" t="s">
        <v>6</v>
      </c>
      <c r="B8" s="31">
        <v>8744.7000000000007</v>
      </c>
      <c r="C8" s="31">
        <v>10617.4</v>
      </c>
      <c r="D8" s="31">
        <v>11005.8</v>
      </c>
      <c r="E8" s="31">
        <v>9127.7000000000007</v>
      </c>
      <c r="F8" s="31">
        <v>6836.9</v>
      </c>
      <c r="G8" s="31">
        <f t="shared" si="0"/>
        <v>-1907.8000000000011</v>
      </c>
      <c r="H8" s="32"/>
    </row>
    <row r="9" spans="1:8" ht="12.75" customHeight="1" x14ac:dyDescent="0.25">
      <c r="A9" s="30" t="s">
        <v>7</v>
      </c>
      <c r="B9" s="31">
        <v>334.2</v>
      </c>
      <c r="C9" s="31">
        <v>380.8</v>
      </c>
      <c r="D9" s="31">
        <v>323.39999999999998</v>
      </c>
      <c r="E9" s="31">
        <v>283.10000000000002</v>
      </c>
      <c r="F9" s="31">
        <v>250.4</v>
      </c>
      <c r="G9" s="31">
        <f t="shared" si="0"/>
        <v>-83.799999999999983</v>
      </c>
      <c r="H9" s="32"/>
    </row>
    <row r="10" spans="1:8" ht="12.75" customHeight="1" x14ac:dyDescent="0.25">
      <c r="A10" s="30" t="s">
        <v>8</v>
      </c>
      <c r="B10" s="31">
        <v>197.4</v>
      </c>
      <c r="C10" s="31">
        <v>211</v>
      </c>
      <c r="D10" s="31">
        <v>223</v>
      </c>
      <c r="E10" s="31">
        <v>190.3</v>
      </c>
      <c r="F10" s="31">
        <v>168.8</v>
      </c>
      <c r="G10" s="31">
        <f t="shared" si="0"/>
        <v>-28.599999999999994</v>
      </c>
      <c r="H10" s="32"/>
    </row>
    <row r="11" spans="1:8" ht="12.75" customHeight="1" x14ac:dyDescent="0.25">
      <c r="A11" s="30" t="s">
        <v>3</v>
      </c>
      <c r="B11" s="31">
        <v>9972.2999999999993</v>
      </c>
      <c r="C11" s="31">
        <v>11130.5</v>
      </c>
      <c r="D11" s="31">
        <v>11412.5</v>
      </c>
      <c r="E11" s="31">
        <v>10290.200000000001</v>
      </c>
      <c r="F11" s="31">
        <v>9254.9</v>
      </c>
      <c r="G11" s="31">
        <f t="shared" si="0"/>
        <v>-717.39999999999964</v>
      </c>
      <c r="H11" s="32"/>
    </row>
    <row r="12" spans="1:8" ht="12.75" customHeight="1" x14ac:dyDescent="0.25">
      <c r="A12" s="30" t="s">
        <v>9</v>
      </c>
      <c r="B12" s="31">
        <v>2346.1999999999998</v>
      </c>
      <c r="C12" s="31">
        <v>2822.2</v>
      </c>
      <c r="D12" s="31">
        <v>2792.1</v>
      </c>
      <c r="E12" s="31">
        <v>2437.4</v>
      </c>
      <c r="F12" s="31">
        <v>1812.5</v>
      </c>
      <c r="G12" s="31">
        <f t="shared" si="0"/>
        <v>-533.69999999999982</v>
      </c>
      <c r="H12" s="32"/>
    </row>
    <row r="13" spans="1:8" ht="12.75" customHeight="1" x14ac:dyDescent="0.25">
      <c r="A13" s="33" t="s">
        <v>10</v>
      </c>
      <c r="B13" s="34">
        <v>3688.3</v>
      </c>
      <c r="C13" s="34">
        <v>4074.9</v>
      </c>
      <c r="D13" s="34">
        <v>4172.1000000000004</v>
      </c>
      <c r="E13" s="34">
        <v>3794.7</v>
      </c>
      <c r="F13" s="34">
        <v>3482.3</v>
      </c>
      <c r="G13" s="34">
        <f t="shared" si="0"/>
        <v>-206</v>
      </c>
      <c r="H13" s="32"/>
    </row>
    <row r="14" spans="1:8" ht="30" customHeight="1" x14ac:dyDescent="0.25">
      <c r="A14" s="56" t="s">
        <v>4</v>
      </c>
      <c r="B14" s="56"/>
      <c r="C14" s="56"/>
      <c r="D14" s="56"/>
      <c r="E14" s="56"/>
      <c r="F14" s="57"/>
      <c r="G14" s="57"/>
    </row>
    <row r="15" spans="1:8" ht="103.5" customHeight="1" x14ac:dyDescent="0.25">
      <c r="A15" s="58" t="s">
        <v>47</v>
      </c>
      <c r="B15" s="58"/>
      <c r="C15" s="58"/>
      <c r="D15" s="58"/>
      <c r="E15" s="58"/>
      <c r="F15" s="58"/>
      <c r="G15" s="58"/>
    </row>
  </sheetData>
  <mergeCells count="5">
    <mergeCell ref="A1:G1"/>
    <mergeCell ref="A2:G2"/>
    <mergeCell ref="A3:G3"/>
    <mergeCell ref="A14:G14"/>
    <mergeCell ref="A15:G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Normal="100" workbookViewId="0">
      <selection activeCell="P27" sqref="P27"/>
    </sheetView>
  </sheetViews>
  <sheetFormatPr defaultColWidth="9.28515625" defaultRowHeight="12.75" x14ac:dyDescent="0.2"/>
  <cols>
    <col min="1" max="1" width="36.42578125" style="24" customWidth="1"/>
    <col min="2" max="3" width="10.7109375" style="24" customWidth="1"/>
    <col min="4" max="4" width="9.28515625" style="24"/>
    <col min="5" max="5" width="9.7109375" style="24" customWidth="1"/>
    <col min="6" max="6" width="11.28515625" style="24" customWidth="1"/>
    <col min="7" max="7" width="3" style="24" customWidth="1"/>
    <col min="8" max="16384" width="9.28515625" style="24"/>
  </cols>
  <sheetData>
    <row r="1" spans="1:13" ht="25.5" customHeight="1" x14ac:dyDescent="0.2">
      <c r="A1" s="63" t="s">
        <v>58</v>
      </c>
      <c r="B1" s="63"/>
      <c r="C1" s="63"/>
      <c r="D1" s="63"/>
      <c r="E1" s="63"/>
      <c r="F1" s="63"/>
      <c r="G1" s="25"/>
    </row>
    <row r="2" spans="1:13" x14ac:dyDescent="0.2">
      <c r="A2" s="64" t="s">
        <v>65</v>
      </c>
      <c r="B2" s="64"/>
      <c r="C2" s="64"/>
      <c r="D2" s="64"/>
      <c r="E2" s="64"/>
      <c r="F2" s="64"/>
      <c r="G2" s="25"/>
    </row>
    <row r="3" spans="1:13" x14ac:dyDescent="0.2">
      <c r="A3" s="65" t="s">
        <v>29</v>
      </c>
      <c r="B3" s="65"/>
      <c r="C3" s="65"/>
      <c r="D3" s="65"/>
      <c r="E3" s="65"/>
      <c r="F3" s="65"/>
      <c r="G3" s="25"/>
    </row>
    <row r="4" spans="1:13" ht="63.75" x14ac:dyDescent="0.2">
      <c r="A4" s="3"/>
      <c r="B4" s="8" t="s">
        <v>53</v>
      </c>
      <c r="C4" s="8" t="s">
        <v>54</v>
      </c>
      <c r="D4" s="8" t="s">
        <v>11</v>
      </c>
      <c r="E4" s="9" t="s">
        <v>55</v>
      </c>
      <c r="F4" s="9" t="s">
        <v>56</v>
      </c>
      <c r="G4" s="25"/>
      <c r="H4" s="36"/>
      <c r="I4" s="36"/>
      <c r="J4" s="36"/>
      <c r="K4" s="36"/>
      <c r="L4" s="36"/>
      <c r="M4" s="36"/>
    </row>
    <row r="5" spans="1:13" ht="25.5" customHeight="1" x14ac:dyDescent="0.2">
      <c r="A5" s="4" t="s">
        <v>2</v>
      </c>
      <c r="B5" s="6"/>
      <c r="C5" s="6"/>
      <c r="D5" s="6"/>
      <c r="E5" s="6"/>
      <c r="F5" s="6"/>
      <c r="G5" s="25"/>
      <c r="H5" s="36"/>
      <c r="I5" s="36"/>
      <c r="J5" s="36"/>
      <c r="K5" s="36"/>
      <c r="L5" s="36"/>
      <c r="M5" s="36"/>
    </row>
    <row r="6" spans="1:13" x14ac:dyDescent="0.2">
      <c r="A6" s="2" t="s">
        <v>32</v>
      </c>
      <c r="B6" s="43">
        <v>32575.4</v>
      </c>
      <c r="C6" s="43">
        <v>26789.200000000001</v>
      </c>
      <c r="D6" s="10">
        <f>(C6-B6)</f>
        <v>-5786.2000000000007</v>
      </c>
      <c r="E6" s="18">
        <f>(C6-B6)/B6*100</f>
        <v>-17.762483346328825</v>
      </c>
      <c r="F6" s="18">
        <f>(C6/C12)*100</f>
        <v>71.748585875899877</v>
      </c>
      <c r="G6" s="25"/>
      <c r="H6" s="36"/>
      <c r="I6" s="36"/>
      <c r="J6" s="36"/>
      <c r="K6" s="36"/>
      <c r="L6" s="36"/>
      <c r="M6" s="36"/>
    </row>
    <row r="7" spans="1:13" x14ac:dyDescent="0.2">
      <c r="A7" s="2" t="s">
        <v>12</v>
      </c>
      <c r="B7" s="43">
        <v>790.2</v>
      </c>
      <c r="C7" s="43">
        <v>648.20000000000005</v>
      </c>
      <c r="D7" s="10">
        <f t="shared" ref="D7:D31" si="0">(C7-B7)</f>
        <v>-142</v>
      </c>
      <c r="E7" s="18">
        <f t="shared" ref="E7:E30" si="1">(C7-B7)/B7*100</f>
        <v>-17.970134143254871</v>
      </c>
      <c r="F7" s="18">
        <f>(C7/C12)*100</f>
        <v>1.7360515941035308</v>
      </c>
      <c r="G7" s="25"/>
    </row>
    <row r="8" spans="1:13" x14ac:dyDescent="0.2">
      <c r="A8" s="2" t="s">
        <v>13</v>
      </c>
      <c r="B8" s="43">
        <v>1332.6</v>
      </c>
      <c r="C8" s="43">
        <v>1225.8</v>
      </c>
      <c r="D8" s="10">
        <f t="shared" si="0"/>
        <v>-106.79999999999995</v>
      </c>
      <c r="E8" s="18">
        <f t="shared" si="1"/>
        <v>-8.0144079243583946</v>
      </c>
      <c r="F8" s="18">
        <f>(C8/C12)*100</f>
        <v>3.2830176551251276</v>
      </c>
      <c r="G8" s="25"/>
    </row>
    <row r="9" spans="1:13" x14ac:dyDescent="0.2">
      <c r="A9" s="2" t="s">
        <v>14</v>
      </c>
      <c r="B9" s="43">
        <v>699.5</v>
      </c>
      <c r="C9" s="43">
        <v>656.4</v>
      </c>
      <c r="D9" s="10">
        <f t="shared" si="0"/>
        <v>-43.100000000000023</v>
      </c>
      <c r="E9" s="18">
        <f t="shared" si="1"/>
        <v>-6.1615439599714117</v>
      </c>
      <c r="F9" s="18">
        <f>(C9/C12)*100</f>
        <v>1.7580133699005822</v>
      </c>
      <c r="G9" s="25"/>
    </row>
    <row r="10" spans="1:13" x14ac:dyDescent="0.2">
      <c r="A10" s="2" t="s">
        <v>26</v>
      </c>
      <c r="B10" s="43">
        <v>6726.6</v>
      </c>
      <c r="C10" s="43">
        <v>5739.7</v>
      </c>
      <c r="D10" s="10">
        <f t="shared" si="0"/>
        <v>-986.90000000000055</v>
      </c>
      <c r="E10" s="18">
        <f t="shared" si="1"/>
        <v>-14.67160229536468</v>
      </c>
      <c r="F10" s="18">
        <f>(C10/C12)*100</f>
        <v>15.372439578333902</v>
      </c>
      <c r="G10" s="25"/>
    </row>
    <row r="11" spans="1:13" x14ac:dyDescent="0.2">
      <c r="A11" s="2" t="s">
        <v>27</v>
      </c>
      <c r="B11" s="43">
        <v>2311.1999999999998</v>
      </c>
      <c r="C11" s="43">
        <v>2278.3000000000002</v>
      </c>
      <c r="D11" s="10">
        <f t="shared" si="0"/>
        <v>-32.899999999999636</v>
      </c>
      <c r="E11" s="18">
        <f t="shared" si="1"/>
        <v>-1.4235029421945153</v>
      </c>
      <c r="F11" s="18">
        <f>(C11/C12)*100</f>
        <v>6.1018919266369558</v>
      </c>
      <c r="G11" s="25"/>
    </row>
    <row r="12" spans="1:13" x14ac:dyDescent="0.2">
      <c r="A12" s="7" t="s">
        <v>37</v>
      </c>
      <c r="B12" s="44">
        <f>SUM(B6:B11)</f>
        <v>44435.499999999993</v>
      </c>
      <c r="C12" s="44">
        <f>SUM(C6:C11)</f>
        <v>37337.600000000006</v>
      </c>
      <c r="D12" s="45">
        <f t="shared" si="0"/>
        <v>-7097.8999999999869</v>
      </c>
      <c r="E12" s="48">
        <f t="shared" si="1"/>
        <v>-15.973489664795013</v>
      </c>
      <c r="F12" s="20">
        <f>SUM(F6:F11)</f>
        <v>99.999999999999957</v>
      </c>
      <c r="G12" s="25"/>
    </row>
    <row r="13" spans="1:13" ht="25.5" customHeight="1" x14ac:dyDescent="0.2">
      <c r="A13" s="7" t="s">
        <v>15</v>
      </c>
      <c r="B13" s="5"/>
      <c r="C13" s="5"/>
      <c r="D13" s="10"/>
      <c r="E13" s="18"/>
      <c r="F13" s="14"/>
      <c r="G13" s="25"/>
    </row>
    <row r="14" spans="1:13" x14ac:dyDescent="0.2">
      <c r="A14" s="2" t="s">
        <v>16</v>
      </c>
      <c r="B14" s="43">
        <v>7521.6</v>
      </c>
      <c r="C14" s="43">
        <v>6392.7</v>
      </c>
      <c r="D14" s="46">
        <f t="shared" si="0"/>
        <v>-1128.9000000000005</v>
      </c>
      <c r="E14" s="47">
        <f t="shared" si="1"/>
        <v>-15.008774728781116</v>
      </c>
      <c r="F14" s="18">
        <f>(C14/C22)*100</f>
        <v>15.257987369144626</v>
      </c>
      <c r="G14" s="25"/>
    </row>
    <row r="15" spans="1:13" x14ac:dyDescent="0.2">
      <c r="A15" s="2" t="s">
        <v>17</v>
      </c>
      <c r="B15" s="43">
        <v>14296.4</v>
      </c>
      <c r="C15" s="43">
        <v>14432</v>
      </c>
      <c r="D15" s="10">
        <f t="shared" si="0"/>
        <v>135.60000000000036</v>
      </c>
      <c r="E15" s="18">
        <f t="shared" si="1"/>
        <v>0.94849052908424747</v>
      </c>
      <c r="F15" s="18">
        <f>(C15/C22)*100</f>
        <v>34.446051544964604</v>
      </c>
      <c r="G15" s="25"/>
    </row>
    <row r="16" spans="1:13" x14ac:dyDescent="0.2">
      <c r="A16" s="2" t="s">
        <v>18</v>
      </c>
      <c r="B16" s="43">
        <v>2382</v>
      </c>
      <c r="C16" s="43">
        <v>2493.8000000000002</v>
      </c>
      <c r="D16" s="10">
        <f t="shared" si="0"/>
        <v>111.80000000000018</v>
      </c>
      <c r="E16" s="18">
        <f t="shared" si="1"/>
        <v>4.6935348446683536</v>
      </c>
      <c r="F16" s="18">
        <f>(C16/C22)*100</f>
        <v>5.9521593225355289</v>
      </c>
      <c r="G16" s="25"/>
    </row>
    <row r="17" spans="1:7" x14ac:dyDescent="0.2">
      <c r="A17" s="2" t="s">
        <v>19</v>
      </c>
      <c r="B17" s="43">
        <v>2416.6999999999998</v>
      </c>
      <c r="C17" s="43">
        <v>2699.5</v>
      </c>
      <c r="D17" s="10">
        <f t="shared" si="0"/>
        <v>282.80000000000018</v>
      </c>
      <c r="E17" s="18">
        <f t="shared" si="1"/>
        <v>11.701907559895734</v>
      </c>
      <c r="F17" s="18">
        <f>(C17/C22)*100</f>
        <v>6.4431205755011058</v>
      </c>
      <c r="G17" s="25"/>
    </row>
    <row r="18" spans="1:7" x14ac:dyDescent="0.2">
      <c r="A18" s="2" t="s">
        <v>20</v>
      </c>
      <c r="B18" s="43">
        <v>773.3</v>
      </c>
      <c r="C18" s="43">
        <v>773.6</v>
      </c>
      <c r="D18" s="10">
        <f t="shared" si="0"/>
        <v>0.30000000000006821</v>
      </c>
      <c r="E18" s="18">
        <f t="shared" si="1"/>
        <v>3.8794775636889725E-2</v>
      </c>
      <c r="F18" s="18">
        <f>(C18/C22)*100</f>
        <v>1.8464152906862958</v>
      </c>
      <c r="G18" s="25"/>
    </row>
    <row r="19" spans="1:7" x14ac:dyDescent="0.2">
      <c r="A19" s="2" t="s">
        <v>21</v>
      </c>
      <c r="B19" s="43">
        <v>608.9</v>
      </c>
      <c r="C19" s="43">
        <v>779.3</v>
      </c>
      <c r="D19" s="10">
        <f t="shared" si="0"/>
        <v>170.39999999999998</v>
      </c>
      <c r="E19" s="18">
        <f t="shared" si="1"/>
        <v>27.984890786664472</v>
      </c>
      <c r="F19" s="18">
        <f>(C19/C22)*100</f>
        <v>1.8600199535054682</v>
      </c>
      <c r="G19" s="25"/>
    </row>
    <row r="20" spans="1:7" x14ac:dyDescent="0.2">
      <c r="A20" s="2" t="s">
        <v>26</v>
      </c>
      <c r="B20" s="43">
        <v>5445.5</v>
      </c>
      <c r="C20" s="43">
        <v>5093.5</v>
      </c>
      <c r="D20" s="10">
        <f t="shared" si="0"/>
        <v>-352</v>
      </c>
      <c r="E20" s="18">
        <f t="shared" si="1"/>
        <v>-6.4640528877054448</v>
      </c>
      <c r="F20" s="18">
        <f>(C20/C22)*100</f>
        <v>12.157078959553576</v>
      </c>
      <c r="G20" s="25"/>
    </row>
    <row r="21" spans="1:7" x14ac:dyDescent="0.2">
      <c r="A21" s="2" t="s">
        <v>38</v>
      </c>
      <c r="B21" s="43">
        <v>8092.2</v>
      </c>
      <c r="C21" s="43">
        <v>9233</v>
      </c>
      <c r="D21" s="10">
        <f t="shared" si="0"/>
        <v>1140.8000000000002</v>
      </c>
      <c r="E21" s="18">
        <f t="shared" si="1"/>
        <v>14.097526012703593</v>
      </c>
      <c r="F21" s="18">
        <f>(C21/C22)*100</f>
        <v>22.037166984108801</v>
      </c>
      <c r="G21" s="25"/>
    </row>
    <row r="22" spans="1:7" x14ac:dyDescent="0.2">
      <c r="A22" s="7" t="s">
        <v>22</v>
      </c>
      <c r="B22" s="44">
        <f>SUM(B14:B21)</f>
        <v>41536.6</v>
      </c>
      <c r="C22" s="44">
        <f>SUM(C14:C21)</f>
        <v>41897.399999999994</v>
      </c>
      <c r="D22" s="45">
        <f t="shared" si="0"/>
        <v>360.79999999999563</v>
      </c>
      <c r="E22" s="48">
        <f t="shared" si="1"/>
        <v>0.86863152015330003</v>
      </c>
      <c r="F22" s="20">
        <f>SUM(F14:F21)</f>
        <v>100</v>
      </c>
      <c r="G22" s="25"/>
    </row>
    <row r="23" spans="1:7" ht="25.5" customHeight="1" x14ac:dyDescent="0.2">
      <c r="A23" s="7" t="s">
        <v>25</v>
      </c>
      <c r="B23" s="5"/>
      <c r="C23" s="5"/>
      <c r="D23" s="10"/>
      <c r="E23" s="18"/>
      <c r="F23" s="14"/>
      <c r="G23" s="25"/>
    </row>
    <row r="24" spans="1:7" x14ac:dyDescent="0.2">
      <c r="A24" s="1" t="s">
        <v>23</v>
      </c>
      <c r="B24" s="11">
        <v>2898.9</v>
      </c>
      <c r="C24" s="11">
        <v>-4559.8999999999996</v>
      </c>
      <c r="D24" s="49">
        <f t="shared" si="0"/>
        <v>-7458.7999999999993</v>
      </c>
      <c r="E24" s="50">
        <f t="shared" si="1"/>
        <v>-257.29759563972539</v>
      </c>
      <c r="F24" s="17" t="s">
        <v>31</v>
      </c>
      <c r="G24" s="25"/>
    </row>
    <row r="25" spans="1:7" x14ac:dyDescent="0.2">
      <c r="A25" s="1" t="s">
        <v>39</v>
      </c>
      <c r="B25" s="11">
        <f t="shared" ref="B25:C25" si="2">(B24/B12)*100</f>
        <v>6.5238379223818814</v>
      </c>
      <c r="C25" s="11">
        <f t="shared" si="2"/>
        <v>-12.212622128899552</v>
      </c>
      <c r="D25" s="11">
        <f t="shared" si="0"/>
        <v>-18.736460051281433</v>
      </c>
      <c r="E25" s="17" t="s">
        <v>31</v>
      </c>
      <c r="F25" s="17" t="s">
        <v>31</v>
      </c>
      <c r="G25" s="25"/>
    </row>
    <row r="26" spans="1:7" x14ac:dyDescent="0.2">
      <c r="A26" s="37" t="s">
        <v>40</v>
      </c>
      <c r="B26" s="10">
        <v>-334.2</v>
      </c>
      <c r="C26" s="10">
        <v>-2104.5</v>
      </c>
      <c r="D26" s="10">
        <f t="shared" si="0"/>
        <v>-1770.3</v>
      </c>
      <c r="E26" s="18">
        <f t="shared" si="1"/>
        <v>529.71274685816877</v>
      </c>
      <c r="F26" s="16" t="s">
        <v>31</v>
      </c>
      <c r="G26" s="25"/>
    </row>
    <row r="27" spans="1:7" x14ac:dyDescent="0.2">
      <c r="A27" s="38" t="s">
        <v>24</v>
      </c>
      <c r="B27" s="11">
        <v>2864.7</v>
      </c>
      <c r="C27" s="11">
        <v>-6664.4</v>
      </c>
      <c r="D27" s="11">
        <f t="shared" si="0"/>
        <v>-9529.0999999999985</v>
      </c>
      <c r="E27" s="19">
        <f t="shared" si="1"/>
        <v>-332.63867071595627</v>
      </c>
      <c r="F27" s="17" t="s">
        <v>31</v>
      </c>
      <c r="G27" s="25"/>
    </row>
    <row r="28" spans="1:7" x14ac:dyDescent="0.2">
      <c r="A28" s="37" t="s">
        <v>33</v>
      </c>
      <c r="B28" s="10">
        <v>-562.5</v>
      </c>
      <c r="C28" s="10">
        <v>1419.5</v>
      </c>
      <c r="D28" s="10">
        <f t="shared" si="0"/>
        <v>1982</v>
      </c>
      <c r="E28" s="18">
        <f t="shared" si="1"/>
        <v>-352.35555555555555</v>
      </c>
      <c r="F28" s="16" t="s">
        <v>31</v>
      </c>
      <c r="G28" s="25"/>
    </row>
    <row r="29" spans="1:7" x14ac:dyDescent="0.2">
      <c r="A29" s="37" t="s">
        <v>34</v>
      </c>
      <c r="B29" s="10">
        <v>0</v>
      </c>
      <c r="C29" s="10">
        <v>0</v>
      </c>
      <c r="D29" s="10">
        <f t="shared" si="0"/>
        <v>0</v>
      </c>
      <c r="E29" s="18">
        <v>0</v>
      </c>
      <c r="F29" s="16" t="s">
        <v>31</v>
      </c>
      <c r="G29" s="25"/>
    </row>
    <row r="30" spans="1:7" x14ac:dyDescent="0.2">
      <c r="A30" s="39" t="s">
        <v>0</v>
      </c>
      <c r="B30" s="11">
        <v>2002.2</v>
      </c>
      <c r="C30" s="11">
        <v>-5244.9</v>
      </c>
      <c r="D30" s="11">
        <f t="shared" si="0"/>
        <v>-7247.0999999999995</v>
      </c>
      <c r="E30" s="19">
        <f t="shared" si="1"/>
        <v>-361.95684746778539</v>
      </c>
      <c r="F30" s="17" t="s">
        <v>31</v>
      </c>
      <c r="G30" s="25"/>
    </row>
    <row r="31" spans="1:7" x14ac:dyDescent="0.2">
      <c r="A31" s="40" t="s">
        <v>41</v>
      </c>
      <c r="B31" s="12">
        <f>(B30/B12)*100</f>
        <v>4.5058568036817421</v>
      </c>
      <c r="C31" s="12">
        <f>(C30/C12)*100</f>
        <v>-14.047233887555704</v>
      </c>
      <c r="D31" s="11">
        <f t="shared" si="0"/>
        <v>-18.553090691237447</v>
      </c>
      <c r="E31" s="17" t="s">
        <v>31</v>
      </c>
      <c r="F31" s="17" t="s">
        <v>31</v>
      </c>
      <c r="G31" s="25"/>
    </row>
    <row r="32" spans="1:7" ht="25.5" customHeight="1" x14ac:dyDescent="0.2">
      <c r="A32" s="66" t="s">
        <v>4</v>
      </c>
      <c r="B32" s="66"/>
      <c r="C32" s="66"/>
      <c r="D32" s="66"/>
      <c r="E32" s="66"/>
      <c r="F32" s="66"/>
    </row>
    <row r="33" spans="1:6" ht="63.75" customHeight="1" x14ac:dyDescent="0.2">
      <c r="A33" s="62" t="s">
        <v>28</v>
      </c>
      <c r="B33" s="62"/>
      <c r="C33" s="62"/>
      <c r="D33" s="62"/>
      <c r="E33" s="62"/>
      <c r="F33" s="62"/>
    </row>
    <row r="34" spans="1:6" ht="51" customHeight="1" x14ac:dyDescent="0.2">
      <c r="A34" s="62" t="s">
        <v>30</v>
      </c>
      <c r="B34" s="62"/>
      <c r="C34" s="62"/>
      <c r="D34" s="62"/>
      <c r="E34" s="62"/>
      <c r="F34" s="62"/>
    </row>
    <row r="35" spans="1:6" ht="89.25" customHeight="1" x14ac:dyDescent="0.2">
      <c r="A35" s="60" t="s">
        <v>48</v>
      </c>
      <c r="B35" s="60"/>
      <c r="C35" s="60"/>
      <c r="D35" s="60"/>
      <c r="E35" s="60"/>
      <c r="F35" s="60"/>
    </row>
    <row r="36" spans="1:6" ht="51" customHeight="1" x14ac:dyDescent="0.2">
      <c r="A36" s="60" t="s">
        <v>42</v>
      </c>
      <c r="B36" s="60"/>
      <c r="C36" s="60"/>
      <c r="D36" s="60"/>
      <c r="E36" s="60"/>
      <c r="F36" s="60"/>
    </row>
    <row r="37" spans="1:6" ht="25.5" customHeight="1" x14ac:dyDescent="0.2">
      <c r="A37" s="60" t="s">
        <v>43</v>
      </c>
      <c r="B37" s="60"/>
      <c r="C37" s="60"/>
      <c r="D37" s="60"/>
      <c r="E37" s="60"/>
      <c r="F37" s="60"/>
    </row>
    <row r="38" spans="1:6" ht="51" customHeight="1" x14ac:dyDescent="0.2">
      <c r="A38" s="60" t="s">
        <v>44</v>
      </c>
      <c r="B38" s="61"/>
      <c r="C38" s="61"/>
      <c r="D38" s="61"/>
      <c r="E38" s="61"/>
      <c r="F38" s="61"/>
    </row>
    <row r="39" spans="1:6" ht="38.25" customHeight="1" x14ac:dyDescent="0.2">
      <c r="A39" s="60" t="s">
        <v>45</v>
      </c>
      <c r="B39" s="60"/>
      <c r="C39" s="60"/>
      <c r="D39" s="60"/>
      <c r="E39" s="60"/>
      <c r="F39" s="60"/>
    </row>
    <row r="40" spans="1:6" x14ac:dyDescent="0.2">
      <c r="A40" s="25"/>
      <c r="B40" s="25"/>
      <c r="C40" s="25"/>
      <c r="D40" s="25"/>
      <c r="E40" s="25"/>
      <c r="F40" s="25"/>
    </row>
    <row r="41" spans="1:6" x14ac:dyDescent="0.2">
      <c r="A41" s="25"/>
      <c r="B41" s="25"/>
      <c r="C41" s="25"/>
      <c r="D41" s="25"/>
      <c r="E41" s="25"/>
      <c r="F41" s="25"/>
    </row>
    <row r="42" spans="1:6" x14ac:dyDescent="0.2">
      <c r="A42" s="25"/>
      <c r="B42" s="25"/>
      <c r="C42" s="25"/>
      <c r="D42" s="25"/>
      <c r="E42" s="25"/>
      <c r="F42" s="25"/>
    </row>
    <row r="43" spans="1:6" x14ac:dyDescent="0.2">
      <c r="A43" s="25"/>
      <c r="B43" s="25"/>
      <c r="C43" s="25"/>
      <c r="D43" s="25"/>
      <c r="E43" s="25"/>
      <c r="F43" s="25"/>
    </row>
    <row r="44" spans="1:6" x14ac:dyDescent="0.2">
      <c r="A44" s="25"/>
      <c r="B44" s="25"/>
      <c r="C44" s="25"/>
      <c r="D44" s="25"/>
      <c r="E44" s="25"/>
      <c r="F44" s="25"/>
    </row>
    <row r="45" spans="1:6" x14ac:dyDescent="0.2">
      <c r="A45" s="25"/>
      <c r="B45" s="25"/>
      <c r="C45" s="25"/>
      <c r="D45" s="25"/>
      <c r="E45" s="25"/>
      <c r="F45" s="25"/>
    </row>
    <row r="46" spans="1:6" x14ac:dyDescent="0.2">
      <c r="A46" s="25"/>
      <c r="B46" s="25"/>
      <c r="C46" s="25"/>
      <c r="D46" s="25"/>
      <c r="E46" s="25"/>
      <c r="F46" s="25"/>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4" zoomScaleNormal="100" workbookViewId="0">
      <selection activeCell="F22" sqref="F22"/>
    </sheetView>
  </sheetViews>
  <sheetFormatPr defaultColWidth="9.28515625" defaultRowHeight="12.75" x14ac:dyDescent="0.2"/>
  <cols>
    <col min="1" max="1" width="39.28515625" style="24" customWidth="1"/>
    <col min="2" max="2" width="9.28515625" style="24"/>
    <col min="3" max="3" width="10.7109375" style="24" customWidth="1"/>
    <col min="4" max="4" width="9.28515625" style="24"/>
    <col min="5" max="5" width="9.7109375" style="24" customWidth="1"/>
    <col min="6" max="6" width="15.28515625" style="24" customWidth="1"/>
    <col min="7" max="7" width="2.28515625" style="24" customWidth="1"/>
    <col min="8" max="8" width="3.28515625" style="24" customWidth="1"/>
    <col min="9" max="16384" width="9.28515625" style="24"/>
  </cols>
  <sheetData>
    <row r="1" spans="1:8" ht="25.5" customHeight="1" x14ac:dyDescent="0.2">
      <c r="A1" s="63" t="s">
        <v>59</v>
      </c>
      <c r="B1" s="63"/>
      <c r="C1" s="63"/>
      <c r="D1" s="63"/>
      <c r="E1" s="63"/>
      <c r="F1" s="63"/>
    </row>
    <row r="2" spans="1:8" x14ac:dyDescent="0.2">
      <c r="A2" s="64" t="s">
        <v>65</v>
      </c>
      <c r="B2" s="64"/>
      <c r="C2" s="64"/>
      <c r="D2" s="64"/>
      <c r="E2" s="64"/>
      <c r="F2" s="64"/>
    </row>
    <row r="3" spans="1:8" x14ac:dyDescent="0.2">
      <c r="A3" s="65" t="s">
        <v>29</v>
      </c>
      <c r="B3" s="65"/>
      <c r="C3" s="65"/>
      <c r="D3" s="65"/>
      <c r="E3" s="65"/>
      <c r="F3" s="65"/>
    </row>
    <row r="4" spans="1:8" ht="38.25" x14ac:dyDescent="0.2">
      <c r="A4" s="3"/>
      <c r="B4" s="8" t="s">
        <v>53</v>
      </c>
      <c r="C4" s="8" t="s">
        <v>54</v>
      </c>
      <c r="D4" s="8" t="s">
        <v>11</v>
      </c>
      <c r="E4" s="9" t="s">
        <v>55</v>
      </c>
      <c r="F4" s="9" t="s">
        <v>56</v>
      </c>
      <c r="H4" s="41"/>
    </row>
    <row r="5" spans="1:8" ht="25.5" customHeight="1" x14ac:dyDescent="0.2">
      <c r="A5" s="4" t="s">
        <v>2</v>
      </c>
      <c r="B5" s="6"/>
      <c r="C5" s="6"/>
      <c r="D5" s="6"/>
      <c r="E5" s="6"/>
      <c r="F5" s="6"/>
      <c r="H5" s="41"/>
    </row>
    <row r="6" spans="1:8" x14ac:dyDescent="0.2">
      <c r="A6" s="2" t="s">
        <v>32</v>
      </c>
      <c r="B6" s="43">
        <v>23830.7</v>
      </c>
      <c r="C6" s="43">
        <v>19952.3</v>
      </c>
      <c r="D6" s="10">
        <f t="shared" ref="D6:D12" si="0">(C6-B6)</f>
        <v>-3878.4000000000015</v>
      </c>
      <c r="E6" s="18">
        <f t="shared" ref="E6:E12" si="1">(C6-B6)/B6*100</f>
        <v>-16.27480518826556</v>
      </c>
      <c r="F6" s="18">
        <f>(C6/C12)*100</f>
        <v>69.266553492263512</v>
      </c>
      <c r="H6" s="41"/>
    </row>
    <row r="7" spans="1:8" x14ac:dyDescent="0.2">
      <c r="A7" s="2" t="s">
        <v>12</v>
      </c>
      <c r="B7" s="43">
        <v>248.4</v>
      </c>
      <c r="C7" s="43">
        <v>214.2</v>
      </c>
      <c r="D7" s="10">
        <f t="shared" si="0"/>
        <v>-34.200000000000017</v>
      </c>
      <c r="E7" s="18">
        <f t="shared" si="1"/>
        <v>-13.768115942028992</v>
      </c>
      <c r="F7" s="18">
        <f>(C7/C12)*100</f>
        <v>0.7436183175895934</v>
      </c>
      <c r="H7" s="42"/>
    </row>
    <row r="8" spans="1:8" x14ac:dyDescent="0.2">
      <c r="A8" s="2" t="s">
        <v>13</v>
      </c>
      <c r="B8" s="43">
        <v>998.4</v>
      </c>
      <c r="C8" s="43">
        <v>975.4</v>
      </c>
      <c r="D8" s="10">
        <f t="shared" si="0"/>
        <v>-23</v>
      </c>
      <c r="E8" s="18">
        <f t="shared" si="1"/>
        <v>-2.3036858974358978</v>
      </c>
      <c r="F8" s="18">
        <f>(C8/C12)*100</f>
        <v>3.386205914924787</v>
      </c>
      <c r="H8" s="42"/>
    </row>
    <row r="9" spans="1:8" x14ac:dyDescent="0.2">
      <c r="A9" s="2" t="s">
        <v>14</v>
      </c>
      <c r="B9" s="43">
        <v>502.1</v>
      </c>
      <c r="C9" s="43">
        <v>487.6</v>
      </c>
      <c r="D9" s="10">
        <f t="shared" si="0"/>
        <v>-14.5</v>
      </c>
      <c r="E9" s="18">
        <f t="shared" si="1"/>
        <v>-2.8878709420434174</v>
      </c>
      <c r="F9" s="18">
        <f>(C9/C12)*100</f>
        <v>1.6927557967165534</v>
      </c>
      <c r="H9" s="42"/>
    </row>
    <row r="10" spans="1:8" x14ac:dyDescent="0.2">
      <c r="A10" s="2" t="s">
        <v>26</v>
      </c>
      <c r="B10" s="43">
        <v>6370.6</v>
      </c>
      <c r="C10" s="43">
        <v>5416.9</v>
      </c>
      <c r="D10" s="10">
        <f t="shared" si="0"/>
        <v>-953.70000000000073</v>
      </c>
      <c r="E10" s="18">
        <f t="shared" si="1"/>
        <v>-14.970332464760002</v>
      </c>
      <c r="F10" s="18">
        <f>(C10/C12)*100</f>
        <v>18.805350441414888</v>
      </c>
      <c r="H10" s="42"/>
    </row>
    <row r="11" spans="1:8" x14ac:dyDescent="0.2">
      <c r="A11" s="2" t="s">
        <v>27</v>
      </c>
      <c r="B11" s="43">
        <v>1765.7</v>
      </c>
      <c r="C11" s="43">
        <v>1758.7</v>
      </c>
      <c r="D11" s="10">
        <f t="shared" si="0"/>
        <v>-7</v>
      </c>
      <c r="E11" s="18">
        <f t="shared" si="1"/>
        <v>-0.39644333692020162</v>
      </c>
      <c r="F11" s="18">
        <f>(C11/C12)*100</f>
        <v>6.1055160370906538</v>
      </c>
      <c r="H11" s="42"/>
    </row>
    <row r="12" spans="1:8" x14ac:dyDescent="0.2">
      <c r="A12" s="7" t="s">
        <v>37</v>
      </c>
      <c r="B12" s="44">
        <f>SUM(B6:B11)</f>
        <v>33715.9</v>
      </c>
      <c r="C12" s="44">
        <f>SUM(C6:C11)</f>
        <v>28805.100000000002</v>
      </c>
      <c r="D12" s="11">
        <f t="shared" si="0"/>
        <v>-4910.7999999999993</v>
      </c>
      <c r="E12" s="19">
        <f t="shared" si="1"/>
        <v>-14.565234800198123</v>
      </c>
      <c r="F12" s="20">
        <f>SUM(F6:F11)</f>
        <v>99.999999999999986</v>
      </c>
      <c r="H12" s="42"/>
    </row>
    <row r="13" spans="1:8" ht="25.5" customHeight="1" x14ac:dyDescent="0.2">
      <c r="A13" s="7" t="s">
        <v>15</v>
      </c>
      <c r="B13" s="5"/>
      <c r="C13" s="5"/>
      <c r="D13" s="13"/>
      <c r="E13" s="15"/>
      <c r="F13" s="14"/>
      <c r="H13" s="42"/>
    </row>
    <row r="14" spans="1:8" x14ac:dyDescent="0.2">
      <c r="A14" s="2" t="s">
        <v>16</v>
      </c>
      <c r="B14" s="43">
        <v>5175.3999999999996</v>
      </c>
      <c r="C14" s="43">
        <v>4580.2</v>
      </c>
      <c r="D14" s="10">
        <f t="shared" ref="D14:D22" si="2">(C14-B14)</f>
        <v>-595.19999999999982</v>
      </c>
      <c r="E14" s="18">
        <f t="shared" ref="E14:E22" si="3">(C14-B14)/B14*100</f>
        <v>-11.500560343161878</v>
      </c>
      <c r="F14" s="18">
        <f>(C14/C22)*100</f>
        <v>14.031400781190165</v>
      </c>
      <c r="H14" s="42"/>
    </row>
    <row r="15" spans="1:8" x14ac:dyDescent="0.2">
      <c r="A15" s="2" t="s">
        <v>17</v>
      </c>
      <c r="B15" s="43">
        <v>10608.1</v>
      </c>
      <c r="C15" s="43">
        <v>10949.7</v>
      </c>
      <c r="D15" s="10">
        <f t="shared" si="2"/>
        <v>341.60000000000036</v>
      </c>
      <c r="E15" s="18">
        <f t="shared" si="3"/>
        <v>3.2201808052337397</v>
      </c>
      <c r="F15" s="18">
        <f>(C15/C22)*100</f>
        <v>33.544305736386612</v>
      </c>
      <c r="H15" s="42"/>
    </row>
    <row r="16" spans="1:8" x14ac:dyDescent="0.2">
      <c r="A16" s="2" t="s">
        <v>18</v>
      </c>
      <c r="B16" s="43">
        <v>1866.7</v>
      </c>
      <c r="C16" s="43">
        <v>2017.4</v>
      </c>
      <c r="D16" s="10">
        <f t="shared" si="2"/>
        <v>150.70000000000005</v>
      </c>
      <c r="E16" s="18">
        <f t="shared" si="3"/>
        <v>8.073070123747792</v>
      </c>
      <c r="F16" s="18">
        <f>(C16/C22)*100</f>
        <v>6.1802864363942716</v>
      </c>
      <c r="H16" s="42"/>
    </row>
    <row r="17" spans="1:8" x14ac:dyDescent="0.2">
      <c r="A17" s="2" t="s">
        <v>19</v>
      </c>
      <c r="B17" s="43">
        <v>1732.2</v>
      </c>
      <c r="C17" s="43">
        <v>1985.8</v>
      </c>
      <c r="D17" s="10">
        <f t="shared" si="2"/>
        <v>253.59999999999991</v>
      </c>
      <c r="E17" s="18">
        <f t="shared" si="3"/>
        <v>14.640341761921249</v>
      </c>
      <c r="F17" s="18">
        <f>(C17/C22)*100</f>
        <v>6.0834801256031241</v>
      </c>
      <c r="H17" s="42"/>
    </row>
    <row r="18" spans="1:8" x14ac:dyDescent="0.2">
      <c r="A18" s="2" t="s">
        <v>20</v>
      </c>
      <c r="B18" s="43">
        <v>580.6</v>
      </c>
      <c r="C18" s="43">
        <v>603.1</v>
      </c>
      <c r="D18" s="10">
        <f t="shared" si="2"/>
        <v>22.5</v>
      </c>
      <c r="E18" s="18">
        <f t="shared" si="3"/>
        <v>3.8753014123320702</v>
      </c>
      <c r="F18" s="18">
        <f>(C18/C22)*100</f>
        <v>1.8475913303209006</v>
      </c>
      <c r="H18" s="42"/>
    </row>
    <row r="19" spans="1:8" x14ac:dyDescent="0.2">
      <c r="A19" s="2" t="s">
        <v>21</v>
      </c>
      <c r="B19" s="43">
        <v>470.9</v>
      </c>
      <c r="C19" s="43">
        <v>622.70000000000005</v>
      </c>
      <c r="D19" s="10">
        <f t="shared" si="2"/>
        <v>151.80000000000007</v>
      </c>
      <c r="E19" s="18">
        <f t="shared" si="3"/>
        <v>32.236143554894895</v>
      </c>
      <c r="F19" s="18">
        <f>(C19/C22)*100</f>
        <v>1.9076357509381943</v>
      </c>
      <c r="H19" s="42"/>
    </row>
    <row r="20" spans="1:8" x14ac:dyDescent="0.2">
      <c r="A20" s="2" t="s">
        <v>26</v>
      </c>
      <c r="B20" s="43">
        <v>5285.2</v>
      </c>
      <c r="C20" s="43">
        <v>4940</v>
      </c>
      <c r="D20" s="10">
        <f t="shared" si="2"/>
        <v>-345.19999999999982</v>
      </c>
      <c r="E20" s="18">
        <f t="shared" si="3"/>
        <v>-6.5314463028835199</v>
      </c>
      <c r="F20" s="18">
        <f>(C20/C22)*100</f>
        <v>15.133644788236195</v>
      </c>
      <c r="H20" s="42"/>
    </row>
    <row r="21" spans="1:8" x14ac:dyDescent="0.2">
      <c r="A21" s="2" t="s">
        <v>38</v>
      </c>
      <c r="B21" s="43">
        <v>5845.2</v>
      </c>
      <c r="C21" s="43">
        <v>6943.6</v>
      </c>
      <c r="D21" s="10">
        <f t="shared" si="2"/>
        <v>1098.4000000000005</v>
      </c>
      <c r="E21" s="18">
        <f t="shared" si="3"/>
        <v>18.791487032094718</v>
      </c>
      <c r="F21" s="18">
        <f>(C21/C22)*100</f>
        <v>21.271655050930534</v>
      </c>
      <c r="H21" s="42"/>
    </row>
    <row r="22" spans="1:8" x14ac:dyDescent="0.2">
      <c r="A22" s="7" t="s">
        <v>22</v>
      </c>
      <c r="B22" s="44">
        <f>SUM(B14:B21)</f>
        <v>31564.300000000003</v>
      </c>
      <c r="C22" s="44">
        <f>SUM(C14:C21)</f>
        <v>32642.5</v>
      </c>
      <c r="D22" s="11">
        <f t="shared" si="2"/>
        <v>1078.1999999999971</v>
      </c>
      <c r="E22" s="19">
        <f t="shared" si="3"/>
        <v>3.4158844010480096</v>
      </c>
      <c r="F22" s="20">
        <f>SUM(F14:F21)</f>
        <v>100</v>
      </c>
      <c r="H22" s="42"/>
    </row>
    <row r="23" spans="1:8" ht="25.5" customHeight="1" x14ac:dyDescent="0.2">
      <c r="A23" s="7" t="s">
        <v>25</v>
      </c>
      <c r="B23" s="5"/>
      <c r="C23" s="5"/>
      <c r="D23" s="13"/>
      <c r="E23" s="15"/>
      <c r="F23" s="14"/>
      <c r="H23" s="42"/>
    </row>
    <row r="24" spans="1:8" x14ac:dyDescent="0.2">
      <c r="A24" s="1" t="s">
        <v>23</v>
      </c>
      <c r="B24" s="11">
        <v>2151.6</v>
      </c>
      <c r="C24" s="11">
        <v>-3837.5</v>
      </c>
      <c r="D24" s="11">
        <f t="shared" ref="D24:D31" si="4">(C24-B24)</f>
        <v>-5989.1</v>
      </c>
      <c r="E24" s="19">
        <f t="shared" ref="E24:E30" si="5">(C24-B24)/B24*100</f>
        <v>-278.35564231269757</v>
      </c>
      <c r="F24" s="17" t="s">
        <v>31</v>
      </c>
      <c r="H24" s="42"/>
    </row>
    <row r="25" spans="1:8" x14ac:dyDescent="0.2">
      <c r="A25" s="1" t="s">
        <v>39</v>
      </c>
      <c r="B25" s="11">
        <f t="shared" ref="B25:C25" si="6">(B24/B12)*100</f>
        <v>6.3815588490890045</v>
      </c>
      <c r="C25" s="11">
        <f t="shared" si="6"/>
        <v>-13.322293621615616</v>
      </c>
      <c r="D25" s="11">
        <f t="shared" si="4"/>
        <v>-19.703852470704621</v>
      </c>
      <c r="E25" s="17" t="s">
        <v>31</v>
      </c>
      <c r="F25" s="17" t="s">
        <v>31</v>
      </c>
      <c r="H25" s="42"/>
    </row>
    <row r="26" spans="1:8" x14ac:dyDescent="0.2">
      <c r="A26" s="21" t="s">
        <v>40</v>
      </c>
      <c r="B26" s="10">
        <v>-236</v>
      </c>
      <c r="C26" s="10">
        <v>-1413.8</v>
      </c>
      <c r="D26" s="23"/>
      <c r="E26" s="26">
        <v>50</v>
      </c>
      <c r="F26" s="16" t="s">
        <v>31</v>
      </c>
      <c r="H26" s="42"/>
    </row>
    <row r="27" spans="1:8" x14ac:dyDescent="0.2">
      <c r="A27" s="22" t="s">
        <v>24</v>
      </c>
      <c r="B27" s="11">
        <v>1915.6</v>
      </c>
      <c r="C27" s="11">
        <v>-5251.3</v>
      </c>
      <c r="D27" s="11">
        <f t="shared" si="4"/>
        <v>-7166.9</v>
      </c>
      <c r="E27" s="19">
        <f t="shared" si="5"/>
        <v>-374.13343077886822</v>
      </c>
      <c r="F27" s="17" t="s">
        <v>31</v>
      </c>
      <c r="H27" s="42"/>
    </row>
    <row r="28" spans="1:8" x14ac:dyDescent="0.2">
      <c r="A28" s="21" t="s">
        <v>33</v>
      </c>
      <c r="B28" s="10">
        <v>-457.9</v>
      </c>
      <c r="C28" s="10">
        <v>1186.0999999999999</v>
      </c>
      <c r="D28" s="23">
        <f t="shared" si="4"/>
        <v>1644</v>
      </c>
      <c r="E28" s="18">
        <f t="shared" si="5"/>
        <v>-359.03035597291984</v>
      </c>
      <c r="F28" s="16" t="s">
        <v>31</v>
      </c>
      <c r="H28" s="42"/>
    </row>
    <row r="29" spans="1:8" x14ac:dyDescent="0.2">
      <c r="A29" s="21" t="s">
        <v>34</v>
      </c>
      <c r="B29" s="10">
        <v>0</v>
      </c>
      <c r="C29" s="10">
        <v>0</v>
      </c>
      <c r="D29" s="23">
        <f t="shared" si="4"/>
        <v>0</v>
      </c>
      <c r="E29" s="16">
        <v>0</v>
      </c>
      <c r="F29" s="16" t="s">
        <v>31</v>
      </c>
      <c r="H29" s="42"/>
    </row>
    <row r="30" spans="1:8" x14ac:dyDescent="0.2">
      <c r="A30" s="1" t="s">
        <v>0</v>
      </c>
      <c r="B30" s="11">
        <v>1457.7</v>
      </c>
      <c r="C30" s="11">
        <v>-4065.2</v>
      </c>
      <c r="D30" s="11">
        <f t="shared" si="4"/>
        <v>-5522.9</v>
      </c>
      <c r="E30" s="19">
        <f t="shared" si="5"/>
        <v>-378.87768402277555</v>
      </c>
      <c r="F30" s="17" t="s">
        <v>31</v>
      </c>
      <c r="H30" s="42"/>
    </row>
    <row r="31" spans="1:8" x14ac:dyDescent="0.2">
      <c r="A31" s="7" t="s">
        <v>41</v>
      </c>
      <c r="B31" s="12">
        <f>(B30/B12)*100</f>
        <v>4.3234794266206746</v>
      </c>
      <c r="C31" s="12">
        <f>(C30/C12)*100</f>
        <v>-14.112778639893628</v>
      </c>
      <c r="D31" s="11">
        <f t="shared" si="4"/>
        <v>-18.436258066514302</v>
      </c>
      <c r="E31" s="17" t="s">
        <v>31</v>
      </c>
      <c r="F31" s="17" t="s">
        <v>31</v>
      </c>
      <c r="H31" s="42"/>
    </row>
    <row r="32" spans="1:8" ht="25.5" customHeight="1" x14ac:dyDescent="0.2">
      <c r="A32" s="66" t="s">
        <v>4</v>
      </c>
      <c r="B32" s="66"/>
      <c r="C32" s="66"/>
      <c r="D32" s="66"/>
      <c r="E32" s="66"/>
      <c r="F32" s="66"/>
      <c r="H32" s="42"/>
    </row>
    <row r="33" spans="1:8" ht="63.75" customHeight="1" x14ac:dyDescent="0.2">
      <c r="A33" s="62" t="s">
        <v>28</v>
      </c>
      <c r="B33" s="62"/>
      <c r="C33" s="62"/>
      <c r="D33" s="62"/>
      <c r="E33" s="62"/>
      <c r="F33" s="62"/>
      <c r="H33" s="42"/>
    </row>
    <row r="34" spans="1:8" ht="51" customHeight="1" x14ac:dyDescent="0.2">
      <c r="A34" s="62" t="s">
        <v>30</v>
      </c>
      <c r="B34" s="62"/>
      <c r="C34" s="62"/>
      <c r="D34" s="62"/>
      <c r="E34" s="62"/>
      <c r="F34" s="62"/>
    </row>
    <row r="35" spans="1:8" ht="89.25" customHeight="1" x14ac:dyDescent="0.2">
      <c r="A35" s="60" t="s">
        <v>48</v>
      </c>
      <c r="B35" s="60"/>
      <c r="C35" s="60"/>
      <c r="D35" s="60"/>
      <c r="E35" s="60"/>
      <c r="F35" s="60"/>
    </row>
    <row r="36" spans="1:8" ht="51" customHeight="1" x14ac:dyDescent="0.2">
      <c r="A36" s="60" t="s">
        <v>42</v>
      </c>
      <c r="B36" s="60"/>
      <c r="C36" s="60"/>
      <c r="D36" s="60"/>
      <c r="E36" s="60"/>
      <c r="F36" s="60"/>
    </row>
    <row r="37" spans="1:8" ht="25.5" customHeight="1" x14ac:dyDescent="0.2">
      <c r="A37" s="60" t="s">
        <v>43</v>
      </c>
      <c r="B37" s="60"/>
      <c r="C37" s="60"/>
      <c r="D37" s="60"/>
      <c r="E37" s="60"/>
      <c r="F37" s="60"/>
    </row>
    <row r="38" spans="1:8" ht="51" customHeight="1" x14ac:dyDescent="0.2">
      <c r="A38" s="60" t="s">
        <v>44</v>
      </c>
      <c r="B38" s="61"/>
      <c r="C38" s="61"/>
      <c r="D38" s="61"/>
      <c r="E38" s="61"/>
      <c r="F38" s="61"/>
    </row>
    <row r="39" spans="1:8" ht="38.25" customHeight="1" x14ac:dyDescent="0.2">
      <c r="A39" s="60" t="s">
        <v>45</v>
      </c>
      <c r="B39" s="60"/>
      <c r="C39" s="60"/>
      <c r="D39" s="60"/>
      <c r="E39" s="60"/>
      <c r="F39" s="60"/>
    </row>
    <row r="40" spans="1:8" x14ac:dyDescent="0.2">
      <c r="A40" s="25"/>
      <c r="B40" s="25"/>
      <c r="C40" s="25"/>
      <c r="D40" s="25"/>
      <c r="E40" s="25"/>
      <c r="F40" s="25"/>
    </row>
    <row r="41" spans="1:8" x14ac:dyDescent="0.2">
      <c r="A41" s="25"/>
      <c r="B41" s="25"/>
      <c r="C41" s="25"/>
      <c r="D41" s="25"/>
      <c r="E41" s="25"/>
      <c r="F41" s="25"/>
    </row>
    <row r="42" spans="1:8" x14ac:dyDescent="0.2">
      <c r="A42" s="25"/>
      <c r="B42" s="25"/>
      <c r="C42" s="25"/>
      <c r="D42" s="25"/>
      <c r="E42" s="25"/>
      <c r="F42" s="25"/>
    </row>
    <row r="43" spans="1:8" x14ac:dyDescent="0.2">
      <c r="A43" s="25"/>
      <c r="B43" s="25"/>
      <c r="C43" s="25"/>
      <c r="D43" s="25"/>
      <c r="E43" s="25"/>
      <c r="F43" s="25"/>
    </row>
    <row r="44" spans="1:8" x14ac:dyDescent="0.2">
      <c r="A44" s="25"/>
      <c r="B44" s="25"/>
      <c r="C44" s="25"/>
      <c r="D44" s="25"/>
      <c r="E44" s="25"/>
      <c r="F44" s="25"/>
    </row>
    <row r="45" spans="1:8" x14ac:dyDescent="0.2">
      <c r="A45" s="25"/>
      <c r="B45" s="25"/>
      <c r="C45" s="25"/>
      <c r="D45" s="25"/>
      <c r="E45" s="25"/>
      <c r="F45" s="25"/>
    </row>
    <row r="46" spans="1:8" x14ac:dyDescent="0.2">
      <c r="A46" s="25"/>
      <c r="B46" s="25"/>
      <c r="C46" s="25"/>
      <c r="D46" s="25"/>
      <c r="E46" s="25"/>
      <c r="F46" s="25"/>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activeCell="J21" sqref="J21"/>
    </sheetView>
  </sheetViews>
  <sheetFormatPr defaultColWidth="9.28515625" defaultRowHeight="12.75" x14ac:dyDescent="0.2"/>
  <cols>
    <col min="1" max="1" width="40.7109375" style="24" customWidth="1"/>
    <col min="2" max="2" width="9.28515625" style="24"/>
    <col min="3" max="3" width="10.7109375" style="24" customWidth="1"/>
    <col min="4" max="4" width="9.28515625" style="24"/>
    <col min="5" max="5" width="9.7109375" style="24" customWidth="1"/>
    <col min="6" max="6" width="11.28515625" style="24" customWidth="1"/>
    <col min="7" max="7" width="3.5703125" style="24" customWidth="1"/>
    <col min="8" max="16384" width="9.28515625" style="24"/>
  </cols>
  <sheetData>
    <row r="1" spans="1:11" ht="38.25" customHeight="1" x14ac:dyDescent="0.2">
      <c r="A1" s="63" t="s">
        <v>57</v>
      </c>
      <c r="B1" s="63"/>
      <c r="C1" s="63"/>
      <c r="D1" s="63"/>
      <c r="E1" s="63"/>
      <c r="F1" s="63"/>
    </row>
    <row r="2" spans="1:11" x14ac:dyDescent="0.2">
      <c r="A2" s="64" t="s">
        <v>67</v>
      </c>
      <c r="B2" s="64"/>
      <c r="C2" s="64"/>
      <c r="D2" s="64"/>
      <c r="E2" s="64"/>
      <c r="F2" s="64"/>
    </row>
    <row r="3" spans="1:11" x14ac:dyDescent="0.2">
      <c r="A3" s="65" t="s">
        <v>29</v>
      </c>
      <c r="B3" s="65"/>
      <c r="C3" s="65"/>
      <c r="D3" s="65"/>
      <c r="E3" s="65"/>
      <c r="F3" s="65"/>
    </row>
    <row r="4" spans="1:11" ht="63.75" x14ac:dyDescent="0.2">
      <c r="A4" s="3"/>
      <c r="B4" s="8" t="s">
        <v>53</v>
      </c>
      <c r="C4" s="8" t="s">
        <v>54</v>
      </c>
      <c r="D4" s="8" t="s">
        <v>11</v>
      </c>
      <c r="E4" s="9" t="s">
        <v>55</v>
      </c>
      <c r="F4" s="9" t="s">
        <v>56</v>
      </c>
      <c r="H4" s="41"/>
      <c r="I4" s="41"/>
      <c r="J4" s="41"/>
      <c r="K4" s="41"/>
    </row>
    <row r="5" spans="1:11" ht="25.5" customHeight="1" x14ac:dyDescent="0.2">
      <c r="A5" s="4" t="s">
        <v>2</v>
      </c>
      <c r="B5" s="6"/>
      <c r="C5" s="6"/>
      <c r="D5" s="6"/>
      <c r="E5" s="6"/>
      <c r="F5" s="6"/>
      <c r="H5" s="41"/>
      <c r="I5" s="41"/>
      <c r="J5" s="41"/>
      <c r="K5" s="41"/>
    </row>
    <row r="6" spans="1:11" x14ac:dyDescent="0.2">
      <c r="A6" s="2" t="s">
        <v>32</v>
      </c>
      <c r="B6" s="43">
        <v>8744.7000000000007</v>
      </c>
      <c r="C6" s="43">
        <v>6836.9</v>
      </c>
      <c r="D6" s="10">
        <f t="shared" ref="D6:D12" si="0">(C6-B6)</f>
        <v>-1907.8000000000011</v>
      </c>
      <c r="E6" s="18">
        <f t="shared" ref="E6:E12" si="1">(C6-B6)/B6*100</f>
        <v>-21.816643223895625</v>
      </c>
      <c r="F6" s="18">
        <f>(C6/C12)*100</f>
        <v>80.127746850278342</v>
      </c>
      <c r="H6" s="41"/>
      <c r="I6" s="41"/>
      <c r="J6" s="41"/>
      <c r="K6" s="41"/>
    </row>
    <row r="7" spans="1:11" x14ac:dyDescent="0.2">
      <c r="A7" s="2" t="s">
        <v>12</v>
      </c>
      <c r="B7" s="43">
        <v>541.79999999999995</v>
      </c>
      <c r="C7" s="43">
        <v>434</v>
      </c>
      <c r="D7" s="10">
        <f t="shared" si="0"/>
        <v>-107.79999999999995</v>
      </c>
      <c r="E7" s="18">
        <f t="shared" si="1"/>
        <v>-19.89664082687338</v>
      </c>
      <c r="F7" s="18">
        <f>(C7/C12)*100</f>
        <v>5.0864342220920014</v>
      </c>
      <c r="H7" s="42"/>
      <c r="I7" s="42"/>
      <c r="J7" s="42"/>
      <c r="K7" s="42"/>
    </row>
    <row r="8" spans="1:11" x14ac:dyDescent="0.2">
      <c r="A8" s="2" t="s">
        <v>13</v>
      </c>
      <c r="B8" s="43">
        <v>334.2</v>
      </c>
      <c r="C8" s="43">
        <v>250.4</v>
      </c>
      <c r="D8" s="10">
        <f t="shared" si="0"/>
        <v>-83.799999999999983</v>
      </c>
      <c r="E8" s="18">
        <f t="shared" si="1"/>
        <v>-25.074805505685216</v>
      </c>
      <c r="F8" s="18">
        <f>(C8/C12)*100</f>
        <v>2.9346615880457079</v>
      </c>
      <c r="H8" s="42"/>
      <c r="I8" s="42"/>
      <c r="J8" s="42"/>
      <c r="K8" s="42"/>
    </row>
    <row r="9" spans="1:11" x14ac:dyDescent="0.2">
      <c r="A9" s="2" t="s">
        <v>14</v>
      </c>
      <c r="B9" s="43">
        <v>197.4</v>
      </c>
      <c r="C9" s="43">
        <v>168.8</v>
      </c>
      <c r="D9" s="10">
        <f t="shared" si="0"/>
        <v>-28.599999999999994</v>
      </c>
      <c r="E9" s="18">
        <f t="shared" si="1"/>
        <v>-14.488348530901717</v>
      </c>
      <c r="F9" s="18">
        <f>(C9/C12)*100</f>
        <v>1.9783181951362441</v>
      </c>
      <c r="H9" s="42"/>
      <c r="I9" s="42"/>
      <c r="J9" s="42"/>
      <c r="K9" s="42"/>
    </row>
    <row r="10" spans="1:11" x14ac:dyDescent="0.2">
      <c r="A10" s="2" t="s">
        <v>26</v>
      </c>
      <c r="B10" s="43">
        <v>356</v>
      </c>
      <c r="C10" s="43">
        <v>322.8</v>
      </c>
      <c r="D10" s="10">
        <f t="shared" si="0"/>
        <v>-33.199999999999989</v>
      </c>
      <c r="E10" s="18">
        <f t="shared" si="1"/>
        <v>-9.3258426966292109</v>
      </c>
      <c r="F10" s="18">
        <f>(C10/C12)*100</f>
        <v>3.7831819513624381</v>
      </c>
      <c r="H10" s="42"/>
      <c r="I10" s="42"/>
      <c r="J10" s="42"/>
      <c r="K10" s="42"/>
    </row>
    <row r="11" spans="1:11" x14ac:dyDescent="0.2">
      <c r="A11" s="2" t="s">
        <v>27</v>
      </c>
      <c r="B11" s="43">
        <v>545.5</v>
      </c>
      <c r="C11" s="43">
        <v>519.6</v>
      </c>
      <c r="D11" s="10">
        <f t="shared" si="0"/>
        <v>-25.899999999999977</v>
      </c>
      <c r="E11" s="18">
        <f t="shared" si="1"/>
        <v>-4.7479376718606741</v>
      </c>
      <c r="F11" s="18">
        <f>(C11/C12)*100</f>
        <v>6.0896571930852623</v>
      </c>
      <c r="H11" s="42"/>
      <c r="I11" s="42"/>
      <c r="J11" s="42"/>
      <c r="K11" s="42"/>
    </row>
    <row r="12" spans="1:11" x14ac:dyDescent="0.2">
      <c r="A12" s="7" t="s">
        <v>37</v>
      </c>
      <c r="B12" s="44">
        <f>SUM(B6:B11)</f>
        <v>10719.6</v>
      </c>
      <c r="C12" s="44">
        <f>SUM(C6:C11)</f>
        <v>8532.5</v>
      </c>
      <c r="D12" s="11">
        <f t="shared" si="0"/>
        <v>-2187.1000000000004</v>
      </c>
      <c r="E12" s="19">
        <f t="shared" si="1"/>
        <v>-20.402813537818577</v>
      </c>
      <c r="F12" s="20">
        <f>SUM(F6:F11)</f>
        <v>99.999999999999986</v>
      </c>
      <c r="H12" s="42"/>
      <c r="I12" s="42"/>
      <c r="J12" s="42"/>
      <c r="K12" s="42"/>
    </row>
    <row r="13" spans="1:11" ht="25.5" customHeight="1" x14ac:dyDescent="0.2">
      <c r="A13" s="7" t="s">
        <v>15</v>
      </c>
      <c r="B13" s="5"/>
      <c r="C13" s="5"/>
      <c r="D13" s="13"/>
      <c r="E13" s="15"/>
      <c r="F13" s="14"/>
      <c r="H13" s="42"/>
      <c r="I13" s="42"/>
      <c r="J13" s="42"/>
      <c r="K13" s="42"/>
    </row>
    <row r="14" spans="1:11" x14ac:dyDescent="0.2">
      <c r="A14" s="2" t="s">
        <v>16</v>
      </c>
      <c r="B14" s="43">
        <v>2346.1999999999998</v>
      </c>
      <c r="C14" s="43">
        <v>1812.5</v>
      </c>
      <c r="D14" s="10">
        <f t="shared" ref="D14:D22" si="2">(C14-B14)</f>
        <v>-533.69999999999982</v>
      </c>
      <c r="E14" s="18">
        <f t="shared" ref="E14:E22" si="3">(C14-B14)/B14*100</f>
        <v>-22.747421362202704</v>
      </c>
      <c r="F14" s="18">
        <f>(C14/C22)*100</f>
        <v>19.58422025089412</v>
      </c>
      <c r="H14" s="42"/>
      <c r="I14" s="42"/>
      <c r="J14" s="42"/>
      <c r="K14" s="42"/>
    </row>
    <row r="15" spans="1:11" x14ac:dyDescent="0.2">
      <c r="A15" s="2" t="s">
        <v>17</v>
      </c>
      <c r="B15" s="43">
        <v>3688.3</v>
      </c>
      <c r="C15" s="43">
        <v>3482.3</v>
      </c>
      <c r="D15" s="10">
        <f t="shared" si="2"/>
        <v>-206</v>
      </c>
      <c r="E15" s="18">
        <f t="shared" si="3"/>
        <v>-5.5852289672748956</v>
      </c>
      <c r="F15" s="18">
        <f>(C15/C22)*100</f>
        <v>37.62655458189716</v>
      </c>
      <c r="H15" s="42"/>
      <c r="I15" s="42"/>
      <c r="J15" s="42"/>
      <c r="K15" s="42"/>
    </row>
    <row r="16" spans="1:11" x14ac:dyDescent="0.2">
      <c r="A16" s="2" t="s">
        <v>18</v>
      </c>
      <c r="B16" s="43">
        <v>515.29999999999995</v>
      </c>
      <c r="C16" s="43">
        <v>476.4</v>
      </c>
      <c r="D16" s="10">
        <f t="shared" si="2"/>
        <v>-38.899999999999977</v>
      </c>
      <c r="E16" s="18">
        <f t="shared" si="3"/>
        <v>-7.5490005821851307</v>
      </c>
      <c r="F16" s="18">
        <f>(C16/C22)*100</f>
        <v>5.1475434634625987</v>
      </c>
      <c r="H16" s="42"/>
      <c r="I16" s="42"/>
      <c r="J16" s="42"/>
      <c r="K16" s="42"/>
    </row>
    <row r="17" spans="1:11" x14ac:dyDescent="0.2">
      <c r="A17" s="2" t="s">
        <v>19</v>
      </c>
      <c r="B17" s="43">
        <v>684.5</v>
      </c>
      <c r="C17" s="43">
        <v>713.7</v>
      </c>
      <c r="D17" s="10">
        <f t="shared" si="2"/>
        <v>29.200000000000045</v>
      </c>
      <c r="E17" s="18">
        <f t="shared" si="3"/>
        <v>4.2658875091307591</v>
      </c>
      <c r="F17" s="18">
        <f>(C17/C22)*100</f>
        <v>7.71159061686242</v>
      </c>
      <c r="H17" s="42"/>
      <c r="I17" s="42"/>
      <c r="J17" s="42"/>
      <c r="K17" s="42"/>
    </row>
    <row r="18" spans="1:11" x14ac:dyDescent="0.2">
      <c r="A18" s="2" t="s">
        <v>20</v>
      </c>
      <c r="B18" s="43">
        <v>192.7</v>
      </c>
      <c r="C18" s="43">
        <v>170.5</v>
      </c>
      <c r="D18" s="10">
        <f t="shared" si="2"/>
        <v>-22.199999999999989</v>
      </c>
      <c r="E18" s="18">
        <f t="shared" si="3"/>
        <v>-11.520498183705236</v>
      </c>
      <c r="F18" s="18">
        <f>(C18/C22)*100</f>
        <v>1.8422673394634195</v>
      </c>
      <c r="H18" s="42"/>
      <c r="I18" s="42"/>
      <c r="J18" s="42"/>
      <c r="K18" s="42"/>
    </row>
    <row r="19" spans="1:11" x14ac:dyDescent="0.2">
      <c r="A19" s="2" t="s">
        <v>21</v>
      </c>
      <c r="B19" s="43">
        <v>138</v>
      </c>
      <c r="C19" s="43">
        <v>156.6</v>
      </c>
      <c r="D19" s="10">
        <f t="shared" si="2"/>
        <v>18.599999999999994</v>
      </c>
      <c r="E19" s="18">
        <f t="shared" si="3"/>
        <v>13.478260869565215</v>
      </c>
      <c r="F19" s="18">
        <f>(C19/C22)*100</f>
        <v>1.692076629677252</v>
      </c>
      <c r="H19" s="42"/>
      <c r="I19" s="42"/>
      <c r="J19" s="42"/>
      <c r="K19" s="42"/>
    </row>
    <row r="20" spans="1:11" x14ac:dyDescent="0.2">
      <c r="A20" s="2" t="s">
        <v>26</v>
      </c>
      <c r="B20" s="43">
        <v>160.30000000000001</v>
      </c>
      <c r="C20" s="43">
        <v>153.5</v>
      </c>
      <c r="D20" s="10">
        <f t="shared" si="2"/>
        <v>-6.8000000000000114</v>
      </c>
      <c r="E20" s="18">
        <f t="shared" si="3"/>
        <v>-4.2420461634435505</v>
      </c>
      <c r="F20" s="18">
        <f>(C20/C22)*100</f>
        <v>1.6585808598688263</v>
      </c>
      <c r="H20" s="42"/>
      <c r="I20" s="42"/>
      <c r="J20" s="42"/>
      <c r="K20" s="42"/>
    </row>
    <row r="21" spans="1:11" x14ac:dyDescent="0.2">
      <c r="A21" s="2" t="s">
        <v>38</v>
      </c>
      <c r="B21" s="43">
        <v>2247</v>
      </c>
      <c r="C21" s="43">
        <v>2289.4</v>
      </c>
      <c r="D21" s="10">
        <f t="shared" si="2"/>
        <v>42.400000000000091</v>
      </c>
      <c r="E21" s="18">
        <f t="shared" si="3"/>
        <v>1.8869603916332929</v>
      </c>
      <c r="F21" s="18">
        <f>(C21/C22)*100</f>
        <v>24.737166257874211</v>
      </c>
      <c r="H21" s="42"/>
      <c r="I21" s="42"/>
      <c r="J21" s="42"/>
      <c r="K21" s="42"/>
    </row>
    <row r="22" spans="1:11" x14ac:dyDescent="0.2">
      <c r="A22" s="7" t="s">
        <v>22</v>
      </c>
      <c r="B22" s="44">
        <f>SUM(B14:B21)</f>
        <v>9972.2999999999993</v>
      </c>
      <c r="C22" s="44">
        <f>SUM(C14:C21)</f>
        <v>9254.9</v>
      </c>
      <c r="D22" s="11">
        <f t="shared" si="2"/>
        <v>-717.39999999999964</v>
      </c>
      <c r="E22" s="19">
        <f t="shared" si="3"/>
        <v>-7.1939271782838432</v>
      </c>
      <c r="F22" s="20">
        <f>SUM(F14:F21)</f>
        <v>99.999999999999986</v>
      </c>
      <c r="H22" s="42"/>
      <c r="I22" s="42"/>
      <c r="J22" s="42"/>
      <c r="K22" s="42"/>
    </row>
    <row r="23" spans="1:11" ht="25.5" customHeight="1" x14ac:dyDescent="0.2">
      <c r="A23" s="7" t="s">
        <v>25</v>
      </c>
      <c r="B23" s="5"/>
      <c r="C23" s="5"/>
      <c r="D23" s="13"/>
      <c r="E23" s="15"/>
      <c r="F23" s="14"/>
      <c r="H23" s="42"/>
      <c r="I23" s="42"/>
      <c r="J23" s="42"/>
      <c r="K23" s="42"/>
    </row>
    <row r="24" spans="1:11" x14ac:dyDescent="0.2">
      <c r="A24" s="1" t="s">
        <v>23</v>
      </c>
      <c r="B24" s="11">
        <v>747.3</v>
      </c>
      <c r="C24" s="11">
        <v>-722.4</v>
      </c>
      <c r="D24" s="11">
        <f t="shared" ref="D24:D31" si="4">(C24-B24)</f>
        <v>-1469.6999999999998</v>
      </c>
      <c r="E24" s="19">
        <f t="shared" ref="E24:E30" si="5">(C24-B24)/B24*100</f>
        <v>-196.66800481734242</v>
      </c>
      <c r="F24" s="17" t="s">
        <v>31</v>
      </c>
      <c r="H24" s="42"/>
      <c r="I24" s="42"/>
      <c r="J24" s="42"/>
      <c r="K24" s="42"/>
    </row>
    <row r="25" spans="1:11" x14ac:dyDescent="0.2">
      <c r="A25" s="1" t="s">
        <v>39</v>
      </c>
      <c r="B25" s="11">
        <f>(B24/B12)*100</f>
        <v>6.9713422142617247</v>
      </c>
      <c r="C25" s="11">
        <f>(C24/C12)*100</f>
        <v>-8.4664518019337809</v>
      </c>
      <c r="D25" s="11">
        <f t="shared" si="4"/>
        <v>-15.437794016195506</v>
      </c>
      <c r="E25" s="17" t="s">
        <v>31</v>
      </c>
      <c r="F25" s="17" t="s">
        <v>31</v>
      </c>
      <c r="H25" s="42"/>
      <c r="I25" s="42"/>
      <c r="J25" s="42"/>
      <c r="K25" s="42"/>
    </row>
    <row r="26" spans="1:11" x14ac:dyDescent="0.2">
      <c r="A26" s="21" t="s">
        <v>40</v>
      </c>
      <c r="B26" s="10">
        <v>-98.2</v>
      </c>
      <c r="C26" s="10">
        <v>-690.7</v>
      </c>
      <c r="D26" s="23"/>
      <c r="E26" s="26"/>
      <c r="F26" s="16" t="s">
        <v>31</v>
      </c>
      <c r="H26" s="42"/>
      <c r="I26" s="42"/>
      <c r="J26" s="42"/>
      <c r="K26" s="42"/>
    </row>
    <row r="27" spans="1:11" x14ac:dyDescent="0.2">
      <c r="A27" s="22" t="s">
        <v>24</v>
      </c>
      <c r="B27" s="11">
        <v>649.1</v>
      </c>
      <c r="C27" s="11">
        <v>-1413.1</v>
      </c>
      <c r="D27" s="11">
        <f t="shared" si="4"/>
        <v>-2062.1999999999998</v>
      </c>
      <c r="E27" s="19">
        <f t="shared" si="5"/>
        <v>-317.70143275304264</v>
      </c>
      <c r="F27" s="17" t="s">
        <v>31</v>
      </c>
      <c r="H27" s="42"/>
      <c r="I27" s="42"/>
      <c r="J27" s="42"/>
      <c r="K27" s="42"/>
    </row>
    <row r="28" spans="1:11" x14ac:dyDescent="0.2">
      <c r="A28" s="21" t="s">
        <v>33</v>
      </c>
      <c r="B28" s="10">
        <v>-104.6</v>
      </c>
      <c r="C28" s="10">
        <v>233.4</v>
      </c>
      <c r="D28" s="23">
        <f t="shared" si="4"/>
        <v>338</v>
      </c>
      <c r="E28" s="18">
        <f t="shared" si="5"/>
        <v>-323.13575525812621</v>
      </c>
      <c r="F28" s="16" t="s">
        <v>31</v>
      </c>
      <c r="H28" s="42"/>
      <c r="I28" s="42"/>
      <c r="J28" s="42"/>
      <c r="K28" s="42"/>
    </row>
    <row r="29" spans="1:11" x14ac:dyDescent="0.2">
      <c r="A29" s="21" t="s">
        <v>34</v>
      </c>
      <c r="B29" s="10">
        <v>0</v>
      </c>
      <c r="C29" s="10">
        <v>0</v>
      </c>
      <c r="D29" s="23">
        <f t="shared" si="4"/>
        <v>0</v>
      </c>
      <c r="E29" s="16">
        <v>0</v>
      </c>
      <c r="F29" s="16" t="s">
        <v>31</v>
      </c>
      <c r="H29" s="42"/>
      <c r="I29" s="42"/>
      <c r="J29" s="42"/>
      <c r="K29" s="42"/>
    </row>
    <row r="30" spans="1:11" x14ac:dyDescent="0.2">
      <c r="A30" s="1" t="s">
        <v>0</v>
      </c>
      <c r="B30" s="11">
        <v>544.5</v>
      </c>
      <c r="C30" s="11">
        <v>-1179.7</v>
      </c>
      <c r="D30" s="11">
        <f t="shared" si="4"/>
        <v>-1724.2</v>
      </c>
      <c r="E30" s="19">
        <f t="shared" si="5"/>
        <v>-316.65748393021119</v>
      </c>
      <c r="F30" s="17" t="s">
        <v>31</v>
      </c>
      <c r="H30" s="42"/>
      <c r="I30" s="42"/>
      <c r="J30" s="42"/>
      <c r="K30" s="42"/>
    </row>
    <row r="31" spans="1:11" x14ac:dyDescent="0.2">
      <c r="A31" s="7" t="s">
        <v>41</v>
      </c>
      <c r="B31" s="12">
        <f>(B30/B12)*100</f>
        <v>5.0794805776334941</v>
      </c>
      <c r="C31" s="12">
        <f>(C30/C12)*100</f>
        <v>-13.825959566363904</v>
      </c>
      <c r="D31" s="11">
        <f t="shared" si="4"/>
        <v>-18.905440143997399</v>
      </c>
      <c r="E31" s="17" t="s">
        <v>31</v>
      </c>
      <c r="F31" s="17" t="s">
        <v>31</v>
      </c>
      <c r="H31" s="42"/>
      <c r="I31" s="42"/>
      <c r="J31" s="42"/>
      <c r="K31" s="42"/>
    </row>
    <row r="32" spans="1:11" ht="25.5" customHeight="1" x14ac:dyDescent="0.2">
      <c r="A32" s="66" t="s">
        <v>4</v>
      </c>
      <c r="B32" s="66"/>
      <c r="C32" s="66"/>
      <c r="D32" s="66"/>
      <c r="E32" s="66"/>
      <c r="F32" s="66"/>
    </row>
    <row r="33" spans="1:6" ht="63.75" customHeight="1" x14ac:dyDescent="0.2">
      <c r="A33" s="62" t="s">
        <v>28</v>
      </c>
      <c r="B33" s="62"/>
      <c r="C33" s="62"/>
      <c r="D33" s="62"/>
      <c r="E33" s="62"/>
      <c r="F33" s="62"/>
    </row>
    <row r="34" spans="1:6" ht="51" customHeight="1" x14ac:dyDescent="0.2">
      <c r="A34" s="62" t="s">
        <v>30</v>
      </c>
      <c r="B34" s="62"/>
      <c r="C34" s="62"/>
      <c r="D34" s="62"/>
      <c r="E34" s="62"/>
      <c r="F34" s="62"/>
    </row>
    <row r="35" spans="1:6" ht="89.25" customHeight="1" x14ac:dyDescent="0.2">
      <c r="A35" s="60" t="s">
        <v>48</v>
      </c>
      <c r="B35" s="60"/>
      <c r="C35" s="60"/>
      <c r="D35" s="60"/>
      <c r="E35" s="60"/>
      <c r="F35" s="60"/>
    </row>
    <row r="36" spans="1:6" ht="51" customHeight="1" x14ac:dyDescent="0.2">
      <c r="A36" s="60" t="s">
        <v>42</v>
      </c>
      <c r="B36" s="60"/>
      <c r="C36" s="60"/>
      <c r="D36" s="60"/>
      <c r="E36" s="60"/>
      <c r="F36" s="60"/>
    </row>
    <row r="37" spans="1:6" ht="25.5" customHeight="1" x14ac:dyDescent="0.2">
      <c r="A37" s="60" t="s">
        <v>43</v>
      </c>
      <c r="B37" s="60"/>
      <c r="C37" s="60"/>
      <c r="D37" s="60"/>
      <c r="E37" s="60"/>
      <c r="F37" s="60"/>
    </row>
    <row r="38" spans="1:6" ht="51" customHeight="1" x14ac:dyDescent="0.2">
      <c r="A38" s="60" t="s">
        <v>44</v>
      </c>
      <c r="B38" s="61"/>
      <c r="C38" s="61"/>
      <c r="D38" s="61"/>
      <c r="E38" s="61"/>
      <c r="F38" s="61"/>
    </row>
    <row r="39" spans="1:6" ht="38.25" customHeight="1" x14ac:dyDescent="0.2">
      <c r="A39" s="60" t="s">
        <v>45</v>
      </c>
      <c r="B39" s="60"/>
      <c r="C39" s="60"/>
      <c r="D39" s="60"/>
      <c r="E39" s="60"/>
      <c r="F39" s="60"/>
    </row>
    <row r="40" spans="1:6" x14ac:dyDescent="0.2">
      <c r="A40" s="25"/>
      <c r="B40" s="25"/>
      <c r="C40" s="25"/>
      <c r="D40" s="25"/>
      <c r="E40" s="25"/>
      <c r="F40" s="25"/>
    </row>
    <row r="41" spans="1:6" x14ac:dyDescent="0.2">
      <c r="A41" s="25"/>
      <c r="B41" s="25"/>
      <c r="C41" s="25"/>
      <c r="D41" s="25"/>
      <c r="E41" s="25"/>
      <c r="F41" s="25"/>
    </row>
    <row r="42" spans="1:6" x14ac:dyDescent="0.2">
      <c r="A42" s="25"/>
      <c r="B42" s="25"/>
      <c r="C42" s="25"/>
      <c r="D42" s="25"/>
      <c r="E42" s="25"/>
      <c r="F42" s="25"/>
    </row>
    <row r="43" spans="1:6" x14ac:dyDescent="0.2">
      <c r="A43" s="25"/>
      <c r="B43" s="25"/>
      <c r="C43" s="25"/>
      <c r="D43" s="25"/>
      <c r="E43" s="25"/>
      <c r="F43" s="25"/>
    </row>
    <row r="44" spans="1:6" x14ac:dyDescent="0.2">
      <c r="A44" s="25"/>
      <c r="B44" s="25"/>
      <c r="C44" s="25"/>
      <c r="D44" s="25"/>
      <c r="E44" s="25"/>
      <c r="F44" s="25"/>
    </row>
    <row r="45" spans="1:6" x14ac:dyDescent="0.2">
      <c r="A45" s="25"/>
      <c r="B45" s="25"/>
      <c r="C45" s="25"/>
      <c r="D45" s="25"/>
      <c r="E45" s="25"/>
      <c r="F45" s="25"/>
    </row>
    <row r="46" spans="1:6" x14ac:dyDescent="0.2">
      <c r="A46" s="25"/>
      <c r="B46" s="25"/>
      <c r="C46" s="25"/>
      <c r="D46" s="25"/>
      <c r="E46" s="25"/>
      <c r="F46" s="25"/>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Smallen, David (RITA)</cp:lastModifiedBy>
  <cp:lastPrinted>2020-06-09T16:42:24Z</cp:lastPrinted>
  <dcterms:created xsi:type="dcterms:W3CDTF">2012-05-10T15:47:12Z</dcterms:created>
  <dcterms:modified xsi:type="dcterms:W3CDTF">2020-06-10T18:20:12Z</dcterms:modified>
</cp:coreProperties>
</file>