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External Affairs\Press\Scheduled releases\Airline Finances Releases\Releases 2020\2Q 2020\"/>
    </mc:Choice>
  </mc:AlternateContent>
  <bookViews>
    <workbookView xWindow="-30" yWindow="-30" windowWidth="14520" windowHeight="11760" tabRatio="864"/>
  </bookViews>
  <sheets>
    <sheet name="Table 1" sheetId="27" r:id="rId1"/>
    <sheet name="Table 2" sheetId="28" r:id="rId2"/>
    <sheet name="Table 3" sheetId="29" r:id="rId3"/>
    <sheet name="Table 4" sheetId="30" r:id="rId4"/>
    <sheet name="Table 5" sheetId="31" r:id="rId5"/>
    <sheet name="Table 6" sheetId="32" r:id="rId6"/>
  </sheets>
  <definedNames>
    <definedName name="_xlnm.Print_Area" localSheetId="0">'Table 1'!$A$1:$H$15</definedName>
    <definedName name="_xlnm.Print_Area" localSheetId="1">'Table 2'!$A$1:$H$15</definedName>
    <definedName name="_xlnm.Print_Area" localSheetId="2">'Table 3'!$A$1:$H$15</definedName>
    <definedName name="_xlnm.Print_Area" localSheetId="3">'Table 4'!$A$1:$F$39</definedName>
    <definedName name="_xlnm.Print_Area" localSheetId="4">'Table 5'!$A$1:$F$39</definedName>
    <definedName name="_xlnm.Print_Area" localSheetId="5">'Table 6'!$A$1:$F$39</definedName>
  </definedNames>
  <calcPr calcId="162913"/>
</workbook>
</file>

<file path=xl/calcChain.xml><?xml version="1.0" encoding="utf-8"?>
<calcChain xmlns="http://schemas.openxmlformats.org/spreadsheetml/2006/main">
  <c r="E30" i="32" l="1"/>
  <c r="D30" i="32"/>
  <c r="D29" i="32"/>
  <c r="E28" i="32"/>
  <c r="D28" i="32"/>
  <c r="E27" i="32"/>
  <c r="D27" i="32"/>
  <c r="E26" i="32"/>
  <c r="D26" i="32"/>
  <c r="E24" i="32"/>
  <c r="D24" i="32"/>
  <c r="E30" i="31"/>
  <c r="D30" i="31"/>
  <c r="D29" i="31"/>
  <c r="E28" i="31"/>
  <c r="D28" i="31"/>
  <c r="E27" i="31"/>
  <c r="D27" i="31"/>
  <c r="E26" i="31"/>
  <c r="D26" i="31"/>
  <c r="E24" i="31"/>
  <c r="D24" i="31"/>
  <c r="E30" i="30"/>
  <c r="D30" i="30"/>
  <c r="D29" i="30"/>
  <c r="E28" i="30"/>
  <c r="D28" i="30"/>
  <c r="E27" i="30"/>
  <c r="D27" i="30"/>
  <c r="E26" i="30"/>
  <c r="D26" i="30"/>
  <c r="E24" i="30"/>
  <c r="D24" i="30"/>
  <c r="C22" i="30" l="1"/>
  <c r="B22" i="30"/>
  <c r="E21" i="30"/>
  <c r="D21" i="30"/>
  <c r="E20" i="30"/>
  <c r="D20" i="30"/>
  <c r="E19" i="30"/>
  <c r="D19" i="30"/>
  <c r="E18" i="30"/>
  <c r="D18" i="30"/>
  <c r="E17" i="30"/>
  <c r="D17" i="30"/>
  <c r="E16" i="30"/>
  <c r="D16" i="30"/>
  <c r="E15" i="30"/>
  <c r="D15" i="30"/>
  <c r="E14" i="30"/>
  <c r="D14" i="30"/>
  <c r="C12" i="30"/>
  <c r="C31" i="30" s="1"/>
  <c r="B12" i="30"/>
  <c r="B25" i="30" s="1"/>
  <c r="E11" i="30"/>
  <c r="D11" i="30"/>
  <c r="E10" i="30"/>
  <c r="D10" i="30"/>
  <c r="E9" i="30"/>
  <c r="D9" i="30"/>
  <c r="E8" i="30"/>
  <c r="D8" i="30"/>
  <c r="E7" i="30"/>
  <c r="D7" i="30"/>
  <c r="E6" i="30"/>
  <c r="D6" i="30"/>
  <c r="C22" i="31"/>
  <c r="F21" i="31" s="1"/>
  <c r="B22" i="31"/>
  <c r="E21" i="31"/>
  <c r="D21" i="31"/>
  <c r="E20" i="31"/>
  <c r="D20" i="31"/>
  <c r="E19" i="31"/>
  <c r="D19" i="31"/>
  <c r="E18" i="31"/>
  <c r="D18" i="31"/>
  <c r="E17" i="31"/>
  <c r="D17" i="31"/>
  <c r="E16" i="31"/>
  <c r="D16" i="31"/>
  <c r="E15" i="31"/>
  <c r="D15" i="31"/>
  <c r="E14" i="31"/>
  <c r="D14" i="31"/>
  <c r="C12" i="31"/>
  <c r="C25" i="31" s="1"/>
  <c r="B12" i="31"/>
  <c r="B31" i="31" s="1"/>
  <c r="E11" i="31"/>
  <c r="D11" i="31"/>
  <c r="E10" i="31"/>
  <c r="D10" i="31"/>
  <c r="E9" i="31"/>
  <c r="D9" i="31"/>
  <c r="E8" i="31"/>
  <c r="D8" i="31"/>
  <c r="E7" i="31"/>
  <c r="D7" i="31"/>
  <c r="E6" i="31"/>
  <c r="D6" i="31"/>
  <c r="F15" i="31" l="1"/>
  <c r="F17" i="31"/>
  <c r="F8" i="31"/>
  <c r="F11" i="31"/>
  <c r="C31" i="31"/>
  <c r="D31" i="31" s="1"/>
  <c r="F6" i="31"/>
  <c r="F9" i="31"/>
  <c r="F7" i="31"/>
  <c r="F10" i="31"/>
  <c r="F7" i="30"/>
  <c r="F11" i="30"/>
  <c r="E22" i="30"/>
  <c r="B31" i="30"/>
  <c r="F20" i="30"/>
  <c r="F21" i="30"/>
  <c r="F19" i="30"/>
  <c r="F14" i="30"/>
  <c r="F17" i="30"/>
  <c r="D22" i="31"/>
  <c r="F15" i="30"/>
  <c r="F19" i="31"/>
  <c r="F18" i="30"/>
  <c r="D31" i="30"/>
  <c r="F9" i="30"/>
  <c r="F16" i="30"/>
  <c r="D22" i="30"/>
  <c r="E12" i="30"/>
  <c r="C25" i="30"/>
  <c r="D25" i="30" s="1"/>
  <c r="F6" i="30"/>
  <c r="F8" i="30"/>
  <c r="F10" i="30"/>
  <c r="D12" i="30"/>
  <c r="D12" i="31"/>
  <c r="E22" i="31"/>
  <c r="B25" i="31"/>
  <c r="D25" i="31" s="1"/>
  <c r="E12" i="31"/>
  <c r="F14" i="31"/>
  <c r="F16" i="31"/>
  <c r="F18" i="31"/>
  <c r="F20" i="31"/>
  <c r="C22" i="32"/>
  <c r="C12" i="32"/>
  <c r="C31" i="32" s="1"/>
  <c r="F22" i="31" l="1"/>
  <c r="F12" i="31"/>
  <c r="F22" i="30"/>
  <c r="F12" i="30"/>
  <c r="C25" i="32"/>
  <c r="G5" i="27"/>
  <c r="B22" i="32" l="1"/>
  <c r="B12" i="32"/>
  <c r="B31" i="32" s="1"/>
  <c r="B25" i="32" l="1"/>
  <c r="F21" i="32" l="1"/>
  <c r="E21" i="32"/>
  <c r="D21" i="32"/>
  <c r="F20" i="32"/>
  <c r="E20" i="32"/>
  <c r="D20" i="32"/>
  <c r="E19" i="32"/>
  <c r="D19" i="32"/>
  <c r="E18" i="32"/>
  <c r="D18" i="32"/>
  <c r="E17" i="32"/>
  <c r="D17" i="32"/>
  <c r="E16" i="32"/>
  <c r="D16" i="32"/>
  <c r="F15" i="32"/>
  <c r="E15" i="32"/>
  <c r="D15" i="32"/>
  <c r="E14" i="32"/>
  <c r="D14" i="32"/>
  <c r="F6" i="32"/>
  <c r="E11" i="32"/>
  <c r="D11" i="32"/>
  <c r="E10" i="32"/>
  <c r="D10" i="32"/>
  <c r="E9" i="32"/>
  <c r="D9" i="32"/>
  <c r="E8" i="32"/>
  <c r="D8" i="32"/>
  <c r="E7" i="32"/>
  <c r="D7" i="32"/>
  <c r="E6" i="32"/>
  <c r="D6" i="32"/>
  <c r="F18" i="32" l="1"/>
  <c r="F14" i="32"/>
  <c r="F16" i="32"/>
  <c r="F19" i="32"/>
  <c r="E22" i="32"/>
  <c r="F9" i="32"/>
  <c r="F10" i="32"/>
  <c r="F8" i="32"/>
  <c r="F11" i="32"/>
  <c r="D22" i="32"/>
  <c r="D31" i="32"/>
  <c r="D12" i="32"/>
  <c r="F7" i="32"/>
  <c r="E12" i="32"/>
  <c r="F17" i="32"/>
  <c r="F22" i="32" l="1"/>
  <c r="F12" i="32"/>
  <c r="D25" i="32"/>
  <c r="G13" i="29" l="1"/>
  <c r="G12" i="29"/>
  <c r="G11" i="29"/>
  <c r="G10" i="29"/>
  <c r="G9" i="29"/>
  <c r="G8" i="29"/>
  <c r="G7" i="29"/>
  <c r="G6" i="29"/>
  <c r="G5" i="29"/>
  <c r="G13" i="28"/>
  <c r="G12" i="28"/>
  <c r="G11" i="28"/>
  <c r="G10" i="28"/>
  <c r="G9" i="28"/>
  <c r="G8" i="28"/>
  <c r="G7" i="28"/>
  <c r="G6" i="28"/>
  <c r="G5" i="28"/>
  <c r="G13" i="27"/>
  <c r="G12" i="27"/>
  <c r="G11" i="27"/>
  <c r="G10" i="27"/>
  <c r="G9" i="27"/>
  <c r="G8" i="27"/>
  <c r="G7" i="27"/>
  <c r="G6" i="27"/>
</calcChain>
</file>

<file path=xl/sharedStrings.xml><?xml version="1.0" encoding="utf-8"?>
<sst xmlns="http://schemas.openxmlformats.org/spreadsheetml/2006/main" count="221" uniqueCount="68">
  <si>
    <t>Net Income</t>
  </si>
  <si>
    <t>Operating Profit/Loss</t>
  </si>
  <si>
    <t>Operating Revenue</t>
  </si>
  <si>
    <t>Operating Expenses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</si>
  <si>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</si>
  <si>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</si>
  <si>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</si>
  <si>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</si>
  <si>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</si>
  <si>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</si>
  <si>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</si>
  <si>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</si>
  <si>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</si>
  <si>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</si>
  <si>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</si>
  <si>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</si>
  <si>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</si>
  <si>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</si>
  <si>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</si>
  <si>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</si>
  <si>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</si>
  <si>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</si>
  <si>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</si>
  <si>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</si>
  <si>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</si>
  <si>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</si>
  <si>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</si>
  <si>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</si>
  <si>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</si>
  <si>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</si>
  <si>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</si>
  <si>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</si>
  <si>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</si>
  <si>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</si>
  <si>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</si>
  <si>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Domestic Operations</t>
  </si>
  <si>
    <t>International Operations</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</si>
  <si>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</si>
  <si>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</si>
  <si>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</si>
  <si>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</si>
  <si>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</si>
  <si>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</si>
  <si>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</si>
  <si>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</si>
  <si>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</si>
  <si>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</si>
  <si>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</si>
  <si>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</si>
  <si>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t>2Q                 2019</t>
  </si>
  <si>
    <t>3Q                 2019</t>
  </si>
  <si>
    <t>4Q                 2019</t>
  </si>
  <si>
    <t>2019-2020 % Change</t>
  </si>
  <si>
    <t>Table 6. International Quarterly U.S. Scheduled Passenger Airlines Revenue, Expenses and Profits</t>
  </si>
  <si>
    <r>
      <t>Table 4.</t>
    </r>
    <r>
      <rPr>
        <b/>
        <sz val="10"/>
        <color rgb="FF00B050"/>
        <rFont val="Arial"/>
        <family val="2"/>
      </rPr>
      <t xml:space="preserve"> </t>
    </r>
    <r>
      <rPr>
        <b/>
        <sz val="10"/>
        <rFont val="Arial"/>
        <family val="2"/>
      </rPr>
      <t>Quarterly U.S. Scheduled Passenger Airlines Revenue, Expenses and Profits</t>
    </r>
  </si>
  <si>
    <t>Table 5. Domestic Quarterly U.S. Scheduled Passenger Airlines Revenue, Expenses and Profits</t>
  </si>
  <si>
    <r>
      <t>Table 1.</t>
    </r>
    <r>
      <rPr>
        <b/>
        <sz val="10"/>
        <color rgb="FF00B050"/>
        <rFont val="Arial"/>
        <family val="2"/>
      </rPr>
      <t xml:space="preserve"> </t>
    </r>
    <r>
      <rPr>
        <b/>
        <sz val="10"/>
        <color theme="1"/>
        <rFont val="Arial"/>
        <family val="2"/>
      </rPr>
      <t>Quarterly U.S. Scheduled Service Passenger Airlines Financial Reports</t>
    </r>
  </si>
  <si>
    <t>1Q                 2020</t>
  </si>
  <si>
    <t>Table 3. International Quarterly U.S. Scheduled Service Passenger Airlines Financial Reports</t>
  </si>
  <si>
    <t>Table 2. Domestic Quarterly U.S. Scheduled Service Passenger Airlines Financial Reports</t>
  </si>
  <si>
    <t>2Q                 2020</t>
  </si>
  <si>
    <t>Dollar Change          2Q2019-2Q2020</t>
  </si>
  <si>
    <t>% of 2Q 2020 Revenue or Expense Total</t>
  </si>
  <si>
    <t>2Q 2019</t>
  </si>
  <si>
    <t>2Q 2020</t>
  </si>
  <si>
    <t>Reports from 23 airlines in 2Q 2020</t>
  </si>
  <si>
    <t>Reports from 20 airlines in 2Q 2020</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</si>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</sst>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quot;#,##0,,_);[Red]\(&quot;$&quot;#,##0,,\)"/>
  </numFmts>
  <fonts count="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b/>
      <sz val="10"/>
      <color rgb="FF00B050"/>
      <name val="Arial"/>
      <family val="2"/>
    </font>
    <font>
      <sz val="10"/>
      <color theme="5"/>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9">
    <xf numFmtId="0" fontId="0" fillId="0" borderId="0"/>
    <xf numFmtId="0" fontId="7" fillId="0" borderId="0"/>
    <xf numFmtId="0" fontId="5" fillId="0" borderId="0"/>
    <xf numFmtId="0" fontId="9" fillId="0" borderId="0"/>
    <xf numFmtId="0" fontId="4" fillId="0" borderId="0"/>
    <xf numFmtId="9" fontId="7" fillId="0" borderId="0" applyFont="0" applyFill="0" applyBorder="0" applyAlignment="0" applyProtection="0"/>
    <xf numFmtId="0" fontId="3" fillId="0" borderId="0"/>
    <xf numFmtId="0" fontId="2" fillId="0" borderId="0"/>
    <xf numFmtId="0" fontId="1" fillId="0" borderId="0"/>
  </cellStyleXfs>
  <cellXfs count="59">
    <xf numFmtId="0" fontId="0" fillId="0" borderId="0" xfId="0"/>
    <xf numFmtId="0" fontId="8" fillId="0" borderId="0" xfId="3" applyFont="1"/>
    <xf numFmtId="0" fontId="9" fillId="0" borderId="0" xfId="3" applyAlignment="1">
      <alignment horizontal="left" indent="1"/>
    </xf>
    <xf numFmtId="0" fontId="0" fillId="0" borderId="1" xfId="0" applyBorder="1"/>
    <xf numFmtId="0" fontId="8" fillId="0" borderId="3" xfId="3" applyFont="1" applyBorder="1"/>
    <xf numFmtId="166" fontId="9" fillId="0" borderId="1" xfId="3" applyNumberFormat="1" applyBorder="1"/>
    <xf numFmtId="166" fontId="9" fillId="0" borderId="3" xfId="3" applyNumberFormat="1" applyBorder="1" applyAlignment="1">
      <alignment horizontal="right"/>
    </xf>
    <xf numFmtId="0" fontId="8" fillId="0" borderId="1" xfId="3" applyFont="1" applyBorder="1"/>
    <xf numFmtId="0" fontId="8" fillId="0" borderId="1" xfId="3" applyFont="1" applyBorder="1" applyAlignment="1">
      <alignment horizontal="center"/>
    </xf>
    <xf numFmtId="0" fontId="8" fillId="0" borderId="1" xfId="3" applyFont="1" applyBorder="1" applyAlignment="1">
      <alignment horizontal="center" wrapText="1"/>
    </xf>
    <xf numFmtId="165" fontId="9" fillId="0" borderId="0" xfId="3" applyNumberFormat="1"/>
    <xf numFmtId="165" fontId="8" fillId="0" borderId="0" xfId="3" applyNumberFormat="1" applyFont="1"/>
    <xf numFmtId="165" fontId="8" fillId="0" borderId="1" xfId="3" applyNumberFormat="1" applyFont="1" applyBorder="1" applyAlignment="1">
      <alignment horizontal="right"/>
    </xf>
    <xf numFmtId="166" fontId="9" fillId="0" borderId="3" xfId="3" applyNumberFormat="1" applyBorder="1"/>
    <xf numFmtId="164" fontId="9" fillId="0" borderId="1" xfId="3" applyNumberFormat="1" applyBorder="1"/>
    <xf numFmtId="164" fontId="9" fillId="0" borderId="3" xfId="3" applyNumberFormat="1" applyBorder="1"/>
    <xf numFmtId="164" fontId="9" fillId="0" borderId="0" xfId="3" applyNumberFormat="1" applyBorder="1" applyAlignment="1">
      <alignment horizontal="right"/>
    </xf>
    <xf numFmtId="164" fontId="8" fillId="0" borderId="0" xfId="3" applyNumberFormat="1" applyFont="1" applyBorder="1" applyAlignment="1">
      <alignment horizontal="right"/>
    </xf>
    <xf numFmtId="4" fontId="9" fillId="0" borderId="0" xfId="3" applyNumberFormat="1"/>
    <xf numFmtId="4" fontId="8" fillId="0" borderId="0" xfId="3" applyNumberFormat="1" applyFont="1"/>
    <xf numFmtId="4" fontId="8" fillId="0" borderId="1" xfId="3" applyNumberFormat="1" applyFont="1" applyBorder="1"/>
    <xf numFmtId="0" fontId="7" fillId="0" borderId="0" xfId="3" applyFont="1" applyAlignment="1">
      <alignment horizontal="left" indent="1"/>
    </xf>
    <xf numFmtId="0" fontId="6" fillId="0" borderId="0" xfId="3" applyFont="1"/>
    <xf numFmtId="0" fontId="0" fillId="0" borderId="0" xfId="0"/>
    <xf numFmtId="0" fontId="7" fillId="0" borderId="0" xfId="1"/>
    <xf numFmtId="0" fontId="1" fillId="0" borderId="0" xfId="8"/>
    <xf numFmtId="0" fontId="9" fillId="0" borderId="1" xfId="8" applyFont="1" applyBorder="1"/>
    <xf numFmtId="0" fontId="8" fillId="0" borderId="1" xfId="8" applyFont="1" applyBorder="1" applyAlignment="1">
      <alignment horizontal="center" wrapText="1"/>
    </xf>
    <xf numFmtId="0" fontId="8" fillId="0" borderId="0" xfId="8" applyFont="1" applyAlignment="1">
      <alignment vertical="center"/>
    </xf>
    <xf numFmtId="3" fontId="9" fillId="0" borderId="0" xfId="8" applyNumberFormat="1" applyFont="1"/>
    <xf numFmtId="164" fontId="9" fillId="0" borderId="0" xfId="8" applyNumberFormat="1" applyFont="1"/>
    <xf numFmtId="0" fontId="8" fillId="0" borderId="1" xfId="8" applyFont="1" applyBorder="1" applyAlignment="1">
      <alignment vertical="center"/>
    </xf>
    <xf numFmtId="3" fontId="9" fillId="0" borderId="1" xfId="8" applyNumberFormat="1" applyFont="1" applyBorder="1"/>
    <xf numFmtId="0" fontId="8" fillId="0" borderId="1" xfId="8" applyFont="1" applyBorder="1" applyAlignment="1">
      <alignment horizontal="center"/>
    </xf>
    <xf numFmtId="0" fontId="0" fillId="0" borderId="0" xfId="0" applyAlignment="1"/>
    <xf numFmtId="0" fontId="7" fillId="0" borderId="0" xfId="3" applyFont="1" applyFill="1" applyAlignment="1">
      <alignment horizontal="left" indent="1"/>
    </xf>
    <xf numFmtId="0" fontId="6" fillId="0" borderId="0" xfId="3" applyFont="1" applyFill="1"/>
    <xf numFmtId="0" fontId="8" fillId="0" borderId="0" xfId="3" applyFont="1" applyFill="1"/>
    <xf numFmtId="0" fontId="8" fillId="0" borderId="1" xfId="3" applyFont="1" applyFill="1" applyBorder="1"/>
    <xf numFmtId="0" fontId="11" fillId="0" borderId="0" xfId="0" applyFont="1" applyAlignment="1"/>
    <xf numFmtId="0" fontId="11" fillId="0" borderId="0" xfId="0" applyFont="1"/>
    <xf numFmtId="165" fontId="0" fillId="0" borderId="0" xfId="0" applyNumberFormat="1"/>
    <xf numFmtId="165" fontId="6" fillId="0" borderId="1" xfId="0" applyNumberFormat="1" applyFont="1" applyBorder="1"/>
    <xf numFmtId="3" fontId="9" fillId="0" borderId="0" xfId="3" applyNumberFormat="1" applyFont="1"/>
    <xf numFmtId="3" fontId="1" fillId="0" borderId="0" xfId="8" applyNumberFormat="1"/>
    <xf numFmtId="0" fontId="8" fillId="0" borderId="0" xfId="8" applyFont="1" applyAlignment="1"/>
    <xf numFmtId="0" fontId="8" fillId="0" borderId="0" xfId="8" applyFont="1" applyAlignment="1">
      <alignment vertical="center"/>
    </xf>
    <xf numFmtId="0" fontId="9" fillId="0" borderId="0" xfId="8" applyFont="1" applyAlignment="1">
      <alignment vertical="center"/>
    </xf>
    <xf numFmtId="0" fontId="9" fillId="0" borderId="2" xfId="8" applyFont="1" applyBorder="1"/>
    <xf numFmtId="0" fontId="9" fillId="0" borderId="0" xfId="8" applyFont="1" applyBorder="1"/>
    <xf numFmtId="0" fontId="9" fillId="0" borderId="0" xfId="8" applyFont="1" applyAlignment="1">
      <alignment wrapText="1"/>
    </xf>
    <xf numFmtId="0" fontId="6" fillId="0" borderId="0" xfId="8" applyFont="1" applyAlignment="1"/>
    <xf numFmtId="0" fontId="7" fillId="0" borderId="0" xfId="0" applyFont="1" applyAlignment="1">
      <alignment wrapText="1"/>
    </xf>
    <xf numFmtId="0" fontId="6" fillId="0" borderId="0" xfId="0" applyFont="1" applyAlignment="1">
      <alignment wrapText="1"/>
    </xf>
    <xf numFmtId="0" fontId="6" fillId="0" borderId="0" xfId="0" applyFont="1"/>
    <xf numFmtId="0" fontId="7" fillId="0" borderId="0" xfId="0" applyFont="1" applyBorder="1"/>
    <xf numFmtId="0" fontId="9" fillId="0" borderId="2" xfId="3" applyFont="1" applyFill="1" applyBorder="1"/>
    <xf numFmtId="0" fontId="7" fillId="0" borderId="0" xfId="1" applyFont="1" applyAlignment="1">
      <alignment wrapText="1"/>
    </xf>
    <xf numFmtId="0" fontId="7" fillId="0" borderId="0" xfId="1" applyAlignment="1">
      <alignment wrapText="1"/>
    </xf>
  </cellXfs>
  <cellStyles count="9">
    <cellStyle name="Normal" xfId="0" builtinId="0"/>
    <cellStyle name="Normal 2" xfId="1"/>
    <cellStyle name="Normal 3" xfId="2"/>
    <cellStyle name="Normal 3 2" xfId="4"/>
    <cellStyle name="Normal 3 2 2" xfId="7"/>
    <cellStyle name="Normal 3 3" xfId="8"/>
    <cellStyle name="Normal 4" xfId="3"/>
    <cellStyle name="Normal 5" xfId="6"/>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abSelected="1" zoomScaleNormal="100" workbookViewId="0">
      <selection activeCell="P14" sqref="P14"/>
    </sheetView>
  </sheetViews>
  <sheetFormatPr defaultColWidth="9.28515625" defaultRowHeight="15" x14ac:dyDescent="0.25"/>
  <cols>
    <col min="1" max="1" width="30" style="25" customWidth="1"/>
    <col min="2" max="6" width="9.5703125" style="25" customWidth="1"/>
    <col min="7" max="7" width="14.28515625" style="25" customWidth="1"/>
    <col min="8" max="16384" width="9.28515625" style="25"/>
  </cols>
  <sheetData>
    <row r="1" spans="1:8" ht="25.5" customHeight="1" x14ac:dyDescent="0.25">
      <c r="A1" s="45" t="s">
        <v>56</v>
      </c>
      <c r="B1" s="45"/>
      <c r="C1" s="45"/>
      <c r="D1" s="45"/>
      <c r="E1" s="45"/>
      <c r="F1" s="45"/>
      <c r="G1" s="45"/>
    </row>
    <row r="2" spans="1:8" ht="12.75" customHeight="1" x14ac:dyDescent="0.25">
      <c r="A2" s="46" t="s">
        <v>67</v>
      </c>
      <c r="B2" s="46"/>
      <c r="C2" s="46"/>
      <c r="D2" s="46"/>
      <c r="E2" s="46"/>
      <c r="F2" s="46"/>
      <c r="G2" s="46"/>
    </row>
    <row r="3" spans="1:8" ht="12.75" customHeight="1" x14ac:dyDescent="0.25">
      <c r="A3" s="47" t="s">
        <v>29</v>
      </c>
      <c r="B3" s="47"/>
      <c r="C3" s="47"/>
      <c r="D3" s="47"/>
      <c r="E3" s="47"/>
      <c r="F3" s="47"/>
      <c r="G3" s="47"/>
    </row>
    <row r="4" spans="1:8" ht="51.75" customHeight="1" x14ac:dyDescent="0.25">
      <c r="A4" s="26"/>
      <c r="B4" s="27" t="s">
        <v>49</v>
      </c>
      <c r="C4" s="27" t="s">
        <v>50</v>
      </c>
      <c r="D4" s="27" t="s">
        <v>51</v>
      </c>
      <c r="E4" s="27" t="s">
        <v>57</v>
      </c>
      <c r="F4" s="27" t="s">
        <v>60</v>
      </c>
      <c r="G4" s="27" t="s">
        <v>61</v>
      </c>
    </row>
    <row r="5" spans="1:8" ht="12.75" customHeight="1" x14ac:dyDescent="0.25">
      <c r="A5" s="28" t="s">
        <v>0</v>
      </c>
      <c r="B5" s="29">
        <v>4790.3999999999996</v>
      </c>
      <c r="C5" s="29">
        <v>4550.5</v>
      </c>
      <c r="D5" s="43">
        <v>3417.1</v>
      </c>
      <c r="E5" s="43">
        <v>-5244.9</v>
      </c>
      <c r="F5" s="43">
        <v>-11040.4</v>
      </c>
      <c r="G5" s="29">
        <f>(F5-B5)</f>
        <v>-15830.8</v>
      </c>
      <c r="H5" s="30"/>
    </row>
    <row r="6" spans="1:8" ht="12.75" customHeight="1" x14ac:dyDescent="0.25">
      <c r="A6" s="28" t="s">
        <v>1</v>
      </c>
      <c r="B6" s="29">
        <v>6887.3</v>
      </c>
      <c r="C6" s="29">
        <v>6400.2</v>
      </c>
      <c r="D6" s="29">
        <v>4579</v>
      </c>
      <c r="E6" s="29">
        <v>-4559.8999999999996</v>
      </c>
      <c r="F6" s="29">
        <v>-16239.1</v>
      </c>
      <c r="G6" s="29">
        <f t="shared" ref="G6:G13" si="0">(F6-B6)</f>
        <v>-23126.400000000001</v>
      </c>
      <c r="H6" s="30"/>
    </row>
    <row r="7" spans="1:8" ht="12.75" customHeight="1" x14ac:dyDescent="0.25">
      <c r="A7" s="28" t="s">
        <v>5</v>
      </c>
      <c r="B7" s="29">
        <v>51568</v>
      </c>
      <c r="C7" s="29">
        <v>51319.4</v>
      </c>
      <c r="D7" s="29">
        <v>48899.3</v>
      </c>
      <c r="E7" s="29">
        <v>37337.599999999999</v>
      </c>
      <c r="F7" s="29">
        <v>7840.7</v>
      </c>
      <c r="G7" s="29">
        <f t="shared" si="0"/>
        <v>-43727.3</v>
      </c>
      <c r="H7" s="30"/>
    </row>
    <row r="8" spans="1:8" ht="12.75" customHeight="1" x14ac:dyDescent="0.25">
      <c r="A8" s="28" t="s">
        <v>6</v>
      </c>
      <c r="B8" s="29">
        <v>38279.800000000003</v>
      </c>
      <c r="C8" s="29">
        <v>38284.400000000001</v>
      </c>
      <c r="D8" s="29">
        <v>36015.699999999997</v>
      </c>
      <c r="E8" s="29">
        <v>26789.200000000001</v>
      </c>
      <c r="F8" s="29">
        <v>3987.1</v>
      </c>
      <c r="G8" s="29">
        <f t="shared" si="0"/>
        <v>-34292.700000000004</v>
      </c>
      <c r="H8" s="30"/>
    </row>
    <row r="9" spans="1:8" ht="12.75" customHeight="1" x14ac:dyDescent="0.25">
      <c r="A9" s="28" t="s">
        <v>7</v>
      </c>
      <c r="B9" s="29">
        <v>1513.6</v>
      </c>
      <c r="C9" s="29">
        <v>1526.3</v>
      </c>
      <c r="D9" s="29">
        <v>1428.3</v>
      </c>
      <c r="E9" s="29">
        <v>1225.8</v>
      </c>
      <c r="F9" s="29">
        <v>221.2</v>
      </c>
      <c r="G9" s="29">
        <f t="shared" si="0"/>
        <v>-1292.3999999999999</v>
      </c>
      <c r="H9" s="30"/>
    </row>
    <row r="10" spans="1:8" ht="12.75" customHeight="1" x14ac:dyDescent="0.25">
      <c r="A10" s="28" t="s">
        <v>8</v>
      </c>
      <c r="B10" s="29">
        <v>740</v>
      </c>
      <c r="C10" s="29">
        <v>747.2</v>
      </c>
      <c r="D10" s="29">
        <v>699.5</v>
      </c>
      <c r="E10" s="29">
        <v>656.4</v>
      </c>
      <c r="F10" s="29">
        <v>80.8</v>
      </c>
      <c r="G10" s="29">
        <f t="shared" si="0"/>
        <v>-659.2</v>
      </c>
      <c r="H10" s="30"/>
    </row>
    <row r="11" spans="1:8" ht="12.75" customHeight="1" x14ac:dyDescent="0.25">
      <c r="A11" s="28" t="s">
        <v>3</v>
      </c>
      <c r="B11" s="29">
        <v>44680.7</v>
      </c>
      <c r="C11" s="29">
        <v>44919.199999999997</v>
      </c>
      <c r="D11" s="29">
        <v>44320.3</v>
      </c>
      <c r="E11" s="29">
        <v>41897.4</v>
      </c>
      <c r="F11" s="29">
        <v>24079.8</v>
      </c>
      <c r="G11" s="29">
        <f t="shared" si="0"/>
        <v>-20600.899999999998</v>
      </c>
      <c r="H11" s="30"/>
    </row>
    <row r="12" spans="1:8" ht="12.75" customHeight="1" x14ac:dyDescent="0.25">
      <c r="A12" s="28" t="s">
        <v>9</v>
      </c>
      <c r="B12" s="29">
        <v>8732</v>
      </c>
      <c r="C12" s="29">
        <v>8505</v>
      </c>
      <c r="D12" s="29">
        <v>8054.1</v>
      </c>
      <c r="E12" s="29">
        <v>6392.7</v>
      </c>
      <c r="F12" s="29">
        <v>1152.0999999999999</v>
      </c>
      <c r="G12" s="29">
        <f t="shared" si="0"/>
        <v>-7579.9</v>
      </c>
      <c r="H12" s="30"/>
    </row>
    <row r="13" spans="1:8" ht="12.75" customHeight="1" x14ac:dyDescent="0.25">
      <c r="A13" s="31" t="s">
        <v>10</v>
      </c>
      <c r="B13" s="32">
        <v>15203</v>
      </c>
      <c r="C13" s="32">
        <v>15337.9</v>
      </c>
      <c r="D13" s="32">
        <v>15476.3</v>
      </c>
      <c r="E13" s="32">
        <v>14432</v>
      </c>
      <c r="F13" s="32">
        <v>11287.3</v>
      </c>
      <c r="G13" s="32">
        <f t="shared" si="0"/>
        <v>-3915.7000000000007</v>
      </c>
      <c r="H13" s="30"/>
    </row>
    <row r="14" spans="1:8" ht="30" customHeight="1" x14ac:dyDescent="0.25">
      <c r="A14" s="48" t="s">
        <v>4</v>
      </c>
      <c r="B14" s="48"/>
      <c r="C14" s="48"/>
      <c r="D14" s="48"/>
      <c r="E14" s="48"/>
      <c r="F14" s="49"/>
      <c r="G14" s="49"/>
    </row>
    <row r="15" spans="1:8" ht="102" customHeight="1" x14ac:dyDescent="0.25">
      <c r="A15" s="50" t="s">
        <v>46</v>
      </c>
      <c r="B15" s="50"/>
      <c r="C15" s="50"/>
      <c r="D15" s="50"/>
      <c r="E15" s="50"/>
      <c r="F15" s="50"/>
      <c r="G15" s="50"/>
    </row>
    <row r="20" spans="8:8" x14ac:dyDescent="0.25">
      <c r="H20" s="44"/>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election activeCell="B18" sqref="B18:F18"/>
    </sheetView>
  </sheetViews>
  <sheetFormatPr defaultColWidth="9.28515625" defaultRowHeight="15" x14ac:dyDescent="0.25"/>
  <cols>
    <col min="1" max="1" width="30" style="25" customWidth="1"/>
    <col min="2" max="6" width="9.5703125" style="25" customWidth="1"/>
    <col min="7" max="7" width="14.28515625" style="25" customWidth="1"/>
    <col min="8" max="16384" width="9.28515625" style="25"/>
  </cols>
  <sheetData>
    <row r="1" spans="1:8" ht="25.5" customHeight="1" x14ac:dyDescent="0.25">
      <c r="A1" s="51" t="s">
        <v>59</v>
      </c>
      <c r="B1" s="51"/>
      <c r="C1" s="51"/>
      <c r="D1" s="51"/>
      <c r="E1" s="51"/>
      <c r="F1" s="51"/>
      <c r="G1" s="51"/>
    </row>
    <row r="2" spans="1:8" ht="12.75" customHeight="1" x14ac:dyDescent="0.25">
      <c r="A2" s="46" t="s">
        <v>65</v>
      </c>
      <c r="B2" s="46"/>
      <c r="C2" s="46"/>
      <c r="D2" s="46"/>
      <c r="E2" s="46"/>
      <c r="F2" s="46"/>
      <c r="G2" s="46"/>
    </row>
    <row r="3" spans="1:8" ht="12.75" customHeight="1" x14ac:dyDescent="0.25">
      <c r="A3" s="47" t="s">
        <v>29</v>
      </c>
      <c r="B3" s="47"/>
      <c r="C3" s="47"/>
      <c r="D3" s="47"/>
      <c r="E3" s="47"/>
      <c r="F3" s="47"/>
      <c r="G3" s="47"/>
    </row>
    <row r="4" spans="1:8" ht="51.75" customHeight="1" x14ac:dyDescent="0.25">
      <c r="A4" s="33" t="s">
        <v>35</v>
      </c>
      <c r="B4" s="27" t="s">
        <v>49</v>
      </c>
      <c r="C4" s="27" t="s">
        <v>50</v>
      </c>
      <c r="D4" s="27" t="s">
        <v>51</v>
      </c>
      <c r="E4" s="27" t="s">
        <v>57</v>
      </c>
      <c r="F4" s="27" t="s">
        <v>60</v>
      </c>
      <c r="G4" s="27" t="s">
        <v>61</v>
      </c>
    </row>
    <row r="5" spans="1:8" ht="12.75" customHeight="1" x14ac:dyDescent="0.25">
      <c r="A5" s="28" t="s">
        <v>0</v>
      </c>
      <c r="B5" s="29">
        <v>3562.9</v>
      </c>
      <c r="C5" s="29">
        <v>3246</v>
      </c>
      <c r="D5" s="29">
        <v>2726.1</v>
      </c>
      <c r="E5" s="29">
        <v>-4065.2</v>
      </c>
      <c r="F5" s="29">
        <v>-8943.2999999999993</v>
      </c>
      <c r="G5" s="29">
        <f>(F5-B5)</f>
        <v>-12506.199999999999</v>
      </c>
      <c r="H5" s="30"/>
    </row>
    <row r="6" spans="1:8" ht="12.75" customHeight="1" x14ac:dyDescent="0.25">
      <c r="A6" s="28" t="s">
        <v>1</v>
      </c>
      <c r="B6" s="29">
        <v>5245.2</v>
      </c>
      <c r="C6" s="29">
        <v>4699.6000000000004</v>
      </c>
      <c r="D6" s="29">
        <v>3714.9</v>
      </c>
      <c r="E6" s="29">
        <v>-3837.5</v>
      </c>
      <c r="F6" s="29">
        <v>-14109.9</v>
      </c>
      <c r="G6" s="29">
        <f t="shared" ref="G6:G13" si="0">(F6-B6)</f>
        <v>-19355.099999999999</v>
      </c>
      <c r="H6" s="30"/>
    </row>
    <row r="7" spans="1:8" ht="12.75" customHeight="1" x14ac:dyDescent="0.25">
      <c r="A7" s="28" t="s">
        <v>5</v>
      </c>
      <c r="B7" s="29">
        <v>38793.699999999997</v>
      </c>
      <c r="C7" s="29">
        <v>38206.300000000003</v>
      </c>
      <c r="D7" s="29">
        <v>37745</v>
      </c>
      <c r="E7" s="29">
        <v>28805.1</v>
      </c>
      <c r="F7" s="29">
        <v>6754.3</v>
      </c>
      <c r="G7" s="29">
        <f t="shared" si="0"/>
        <v>-32039.399999999998</v>
      </c>
      <c r="H7" s="30"/>
    </row>
    <row r="8" spans="1:8" ht="12.75" customHeight="1" x14ac:dyDescent="0.25">
      <c r="A8" s="28" t="s">
        <v>6</v>
      </c>
      <c r="B8" s="29">
        <v>27662.400000000001</v>
      </c>
      <c r="C8" s="29">
        <v>27278.6</v>
      </c>
      <c r="D8" s="29">
        <v>26888</v>
      </c>
      <c r="E8" s="29">
        <v>19952.3</v>
      </c>
      <c r="F8" s="29">
        <v>3646.6</v>
      </c>
      <c r="G8" s="29">
        <f t="shared" si="0"/>
        <v>-24015.800000000003</v>
      </c>
      <c r="H8" s="30"/>
    </row>
    <row r="9" spans="1:8" ht="12.75" customHeight="1" x14ac:dyDescent="0.25">
      <c r="A9" s="28" t="s">
        <v>7</v>
      </c>
      <c r="B9" s="29">
        <v>1132.8</v>
      </c>
      <c r="C9" s="29">
        <v>1202.9000000000001</v>
      </c>
      <c r="D9" s="29">
        <v>1145.2</v>
      </c>
      <c r="E9" s="29">
        <v>975.4</v>
      </c>
      <c r="F9" s="29">
        <v>201.7</v>
      </c>
      <c r="G9" s="29">
        <f t="shared" si="0"/>
        <v>-931.09999999999991</v>
      </c>
      <c r="H9" s="30"/>
    </row>
    <row r="10" spans="1:8" ht="12.75" customHeight="1" x14ac:dyDescent="0.25">
      <c r="A10" s="28" t="s">
        <v>8</v>
      </c>
      <c r="B10" s="29">
        <v>529</v>
      </c>
      <c r="C10" s="29">
        <v>524.20000000000005</v>
      </c>
      <c r="D10" s="29">
        <v>509.2</v>
      </c>
      <c r="E10" s="29">
        <v>487.6</v>
      </c>
      <c r="F10" s="29">
        <v>62.8</v>
      </c>
      <c r="G10" s="29">
        <f t="shared" si="0"/>
        <v>-466.2</v>
      </c>
      <c r="H10" s="30"/>
    </row>
    <row r="11" spans="1:8" ht="12.75" customHeight="1" x14ac:dyDescent="0.25">
      <c r="A11" s="28" t="s">
        <v>3</v>
      </c>
      <c r="B11" s="29">
        <v>33548.800000000003</v>
      </c>
      <c r="C11" s="29">
        <v>33506.699999999997</v>
      </c>
      <c r="D11" s="29">
        <v>34030.1</v>
      </c>
      <c r="E11" s="29">
        <v>32642.5</v>
      </c>
      <c r="F11" s="29">
        <v>20864.099999999999</v>
      </c>
      <c r="G11" s="29">
        <f t="shared" si="0"/>
        <v>-12684.700000000004</v>
      </c>
      <c r="H11" s="30"/>
    </row>
    <row r="12" spans="1:8" ht="12.75" customHeight="1" x14ac:dyDescent="0.25">
      <c r="A12" s="28" t="s">
        <v>9</v>
      </c>
      <c r="B12" s="29">
        <v>5909.8</v>
      </c>
      <c r="C12" s="29">
        <v>5712.9</v>
      </c>
      <c r="D12" s="29">
        <v>5616.7</v>
      </c>
      <c r="E12" s="29">
        <v>4580.2</v>
      </c>
      <c r="F12" s="29">
        <v>898.3</v>
      </c>
      <c r="G12" s="29">
        <f t="shared" si="0"/>
        <v>-5011.5</v>
      </c>
      <c r="H12" s="30"/>
    </row>
    <row r="13" spans="1:8" ht="12.75" customHeight="1" x14ac:dyDescent="0.25">
      <c r="A13" s="31" t="s">
        <v>10</v>
      </c>
      <c r="B13" s="32">
        <v>11127.1</v>
      </c>
      <c r="C13" s="32">
        <v>11165.8</v>
      </c>
      <c r="D13" s="32">
        <v>11681.6</v>
      </c>
      <c r="E13" s="32">
        <v>10949.7</v>
      </c>
      <c r="F13" s="32">
        <v>9525.5</v>
      </c>
      <c r="G13" s="32">
        <f t="shared" si="0"/>
        <v>-1601.6000000000004</v>
      </c>
      <c r="H13" s="30"/>
    </row>
    <row r="14" spans="1:8" ht="30" customHeight="1" x14ac:dyDescent="0.25">
      <c r="A14" s="48" t="s">
        <v>4</v>
      </c>
      <c r="B14" s="48"/>
      <c r="C14" s="48"/>
      <c r="D14" s="48"/>
      <c r="E14" s="48"/>
      <c r="F14" s="49"/>
      <c r="G14" s="49"/>
    </row>
    <row r="15" spans="1:8" ht="106.5" customHeight="1" x14ac:dyDescent="0.25">
      <c r="A15" s="50" t="s">
        <v>46</v>
      </c>
      <c r="B15" s="50"/>
      <c r="C15" s="50"/>
      <c r="D15" s="50"/>
      <c r="E15" s="50"/>
      <c r="F15" s="50"/>
      <c r="G15" s="50"/>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zoomScaleNormal="100" workbookViewId="0">
      <selection activeCell="I24" sqref="I24"/>
    </sheetView>
  </sheetViews>
  <sheetFormatPr defaultColWidth="9.28515625" defaultRowHeight="15" x14ac:dyDescent="0.25"/>
  <cols>
    <col min="1" max="1" width="30" style="25" customWidth="1"/>
    <col min="2" max="6" width="9.5703125" style="25" customWidth="1"/>
    <col min="7" max="7" width="14.28515625" style="25" customWidth="1"/>
    <col min="8" max="16384" width="9.28515625" style="25"/>
  </cols>
  <sheetData>
    <row r="1" spans="1:8" ht="25.5" customHeight="1" x14ac:dyDescent="0.25">
      <c r="A1" s="51" t="s">
        <v>58</v>
      </c>
      <c r="B1" s="51"/>
      <c r="C1" s="51"/>
      <c r="D1" s="51"/>
      <c r="E1" s="51"/>
      <c r="F1" s="51"/>
      <c r="G1" s="51"/>
    </row>
    <row r="2" spans="1:8" ht="12.75" customHeight="1" x14ac:dyDescent="0.25">
      <c r="A2" s="46" t="s">
        <v>66</v>
      </c>
      <c r="B2" s="46"/>
      <c r="C2" s="46"/>
      <c r="D2" s="46"/>
      <c r="E2" s="46"/>
      <c r="F2" s="46"/>
      <c r="G2" s="46"/>
    </row>
    <row r="3" spans="1:8" ht="12.75" customHeight="1" x14ac:dyDescent="0.25">
      <c r="A3" s="47" t="s">
        <v>29</v>
      </c>
      <c r="B3" s="47"/>
      <c r="C3" s="47"/>
      <c r="D3" s="47"/>
      <c r="E3" s="47"/>
      <c r="F3" s="47"/>
      <c r="G3" s="47"/>
    </row>
    <row r="4" spans="1:8" ht="51.75" customHeight="1" x14ac:dyDescent="0.25">
      <c r="A4" s="33" t="s">
        <v>36</v>
      </c>
      <c r="B4" s="27" t="s">
        <v>49</v>
      </c>
      <c r="C4" s="27" t="s">
        <v>50</v>
      </c>
      <c r="D4" s="27" t="s">
        <v>51</v>
      </c>
      <c r="E4" s="27" t="s">
        <v>57</v>
      </c>
      <c r="F4" s="27" t="s">
        <v>60</v>
      </c>
      <c r="G4" s="27" t="s">
        <v>61</v>
      </c>
    </row>
    <row r="5" spans="1:8" ht="12.75" customHeight="1" x14ac:dyDescent="0.25">
      <c r="A5" s="28" t="s">
        <v>0</v>
      </c>
      <c r="B5" s="29">
        <v>1227.4000000000001</v>
      </c>
      <c r="C5" s="29">
        <v>1304.5</v>
      </c>
      <c r="D5" s="29">
        <v>690.8</v>
      </c>
      <c r="E5" s="29">
        <v>-1179.7</v>
      </c>
      <c r="F5" s="29">
        <v>-2096.9</v>
      </c>
      <c r="G5" s="29">
        <f>(F5-B5)</f>
        <v>-3324.3</v>
      </c>
      <c r="H5" s="30"/>
    </row>
    <row r="6" spans="1:8" ht="12.75" customHeight="1" x14ac:dyDescent="0.25">
      <c r="A6" s="28" t="s">
        <v>1</v>
      </c>
      <c r="B6" s="29">
        <v>1642.1</v>
      </c>
      <c r="C6" s="29">
        <v>1700.6</v>
      </c>
      <c r="D6" s="29">
        <v>864.1</v>
      </c>
      <c r="E6" s="29">
        <v>-722.4</v>
      </c>
      <c r="F6" s="29">
        <v>-2129.1999999999998</v>
      </c>
      <c r="G6" s="29">
        <f t="shared" ref="G6:G13" si="0">(F6-B6)</f>
        <v>-3771.2999999999997</v>
      </c>
      <c r="H6" s="30"/>
    </row>
    <row r="7" spans="1:8" ht="12.75" customHeight="1" x14ac:dyDescent="0.25">
      <c r="A7" s="28" t="s">
        <v>5</v>
      </c>
      <c r="B7" s="29">
        <v>12773.6</v>
      </c>
      <c r="C7" s="29">
        <v>13113.1</v>
      </c>
      <c r="D7" s="29">
        <v>11154.3</v>
      </c>
      <c r="E7" s="29">
        <v>8532.5</v>
      </c>
      <c r="F7" s="29">
        <v>1086.5</v>
      </c>
      <c r="G7" s="29">
        <f t="shared" si="0"/>
        <v>-11687.1</v>
      </c>
      <c r="H7" s="30"/>
    </row>
    <row r="8" spans="1:8" ht="12.75" customHeight="1" x14ac:dyDescent="0.25">
      <c r="A8" s="28" t="s">
        <v>6</v>
      </c>
      <c r="B8" s="29">
        <v>10617.4</v>
      </c>
      <c r="C8" s="29">
        <v>11005.8</v>
      </c>
      <c r="D8" s="29">
        <v>9127.7000000000007</v>
      </c>
      <c r="E8" s="29">
        <v>6836.9</v>
      </c>
      <c r="F8" s="29">
        <v>340.1</v>
      </c>
      <c r="G8" s="29">
        <f t="shared" si="0"/>
        <v>-10277.299999999999</v>
      </c>
      <c r="H8" s="30"/>
    </row>
    <row r="9" spans="1:8" ht="12.75" customHeight="1" x14ac:dyDescent="0.25">
      <c r="A9" s="28" t="s">
        <v>7</v>
      </c>
      <c r="B9" s="29">
        <v>380.8</v>
      </c>
      <c r="C9" s="29">
        <v>323.39999999999998</v>
      </c>
      <c r="D9" s="29">
        <v>283.10000000000002</v>
      </c>
      <c r="E9" s="29">
        <v>250.4</v>
      </c>
      <c r="F9" s="29">
        <v>19.5</v>
      </c>
      <c r="G9" s="29">
        <f t="shared" si="0"/>
        <v>-361.3</v>
      </c>
      <c r="H9" s="30"/>
    </row>
    <row r="10" spans="1:8" ht="12.75" customHeight="1" x14ac:dyDescent="0.25">
      <c r="A10" s="28" t="s">
        <v>8</v>
      </c>
      <c r="B10" s="29">
        <v>211</v>
      </c>
      <c r="C10" s="29">
        <v>223</v>
      </c>
      <c r="D10" s="29">
        <v>190.3</v>
      </c>
      <c r="E10" s="29">
        <v>168.8</v>
      </c>
      <c r="F10" s="29">
        <v>18</v>
      </c>
      <c r="G10" s="29">
        <f t="shared" si="0"/>
        <v>-193</v>
      </c>
      <c r="H10" s="30"/>
    </row>
    <row r="11" spans="1:8" ht="12.75" customHeight="1" x14ac:dyDescent="0.25">
      <c r="A11" s="28" t="s">
        <v>3</v>
      </c>
      <c r="B11" s="29">
        <v>11131.9</v>
      </c>
      <c r="C11" s="29">
        <v>11412.5</v>
      </c>
      <c r="D11" s="29">
        <v>10290.200000000001</v>
      </c>
      <c r="E11" s="29">
        <v>9254.9</v>
      </c>
      <c r="F11" s="29">
        <v>3215.7</v>
      </c>
      <c r="G11" s="29">
        <f t="shared" si="0"/>
        <v>-7916.2</v>
      </c>
      <c r="H11" s="30"/>
    </row>
    <row r="12" spans="1:8" ht="12.75" customHeight="1" x14ac:dyDescent="0.25">
      <c r="A12" s="28" t="s">
        <v>9</v>
      </c>
      <c r="B12" s="29">
        <v>2822.3</v>
      </c>
      <c r="C12" s="29">
        <v>2792.1</v>
      </c>
      <c r="D12" s="29">
        <v>2437.4</v>
      </c>
      <c r="E12" s="29">
        <v>1812.5</v>
      </c>
      <c r="F12" s="29">
        <v>253.8</v>
      </c>
      <c r="G12" s="29">
        <f t="shared" si="0"/>
        <v>-2568.5</v>
      </c>
      <c r="H12" s="30"/>
    </row>
    <row r="13" spans="1:8" ht="12.75" customHeight="1" x14ac:dyDescent="0.25">
      <c r="A13" s="31" t="s">
        <v>10</v>
      </c>
      <c r="B13" s="32">
        <v>4075.9</v>
      </c>
      <c r="C13" s="32">
        <v>4172.1000000000004</v>
      </c>
      <c r="D13" s="32">
        <v>3794.7</v>
      </c>
      <c r="E13" s="32">
        <v>3482.3</v>
      </c>
      <c r="F13" s="32">
        <v>1761.8</v>
      </c>
      <c r="G13" s="32">
        <f t="shared" si="0"/>
        <v>-2314.1000000000004</v>
      </c>
      <c r="H13" s="30"/>
    </row>
    <row r="14" spans="1:8" ht="30" customHeight="1" x14ac:dyDescent="0.25">
      <c r="A14" s="48" t="s">
        <v>4</v>
      </c>
      <c r="B14" s="48"/>
      <c r="C14" s="48"/>
      <c r="D14" s="48"/>
      <c r="E14" s="48"/>
      <c r="F14" s="49"/>
      <c r="G14" s="49"/>
    </row>
    <row r="15" spans="1:8" ht="103.5" customHeight="1" x14ac:dyDescent="0.25">
      <c r="A15" s="50" t="s">
        <v>47</v>
      </c>
      <c r="B15" s="50"/>
      <c r="C15" s="50"/>
      <c r="D15" s="50"/>
      <c r="E15" s="50"/>
      <c r="F15" s="50"/>
      <c r="G15" s="50"/>
    </row>
  </sheetData>
  <mergeCells count="5">
    <mergeCell ref="A1:G1"/>
    <mergeCell ref="A2:G2"/>
    <mergeCell ref="A3:G3"/>
    <mergeCell ref="A14:G14"/>
    <mergeCell ref="A15:G15"/>
  </mergeCells>
  <pageMargins left="0.7" right="0.7"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zoomScaleNormal="100" workbookViewId="0">
      <selection activeCell="M19" sqref="M19"/>
    </sheetView>
  </sheetViews>
  <sheetFormatPr defaultColWidth="9.28515625" defaultRowHeight="12.75" x14ac:dyDescent="0.2"/>
  <cols>
    <col min="1" max="1" width="36.42578125" style="23" customWidth="1"/>
    <col min="2" max="3" width="10.7109375" style="23" customWidth="1"/>
    <col min="4" max="4" width="9.28515625" style="23"/>
    <col min="5" max="5" width="9.7109375" style="23" customWidth="1"/>
    <col min="6" max="6" width="11.28515625" style="23" customWidth="1"/>
    <col min="7" max="16384" width="9.28515625" style="23"/>
  </cols>
  <sheetData>
    <row r="1" spans="1:12" ht="25.5" customHeight="1" x14ac:dyDescent="0.2">
      <c r="A1" s="53" t="s">
        <v>54</v>
      </c>
      <c r="B1" s="53"/>
      <c r="C1" s="53"/>
      <c r="D1" s="53"/>
      <c r="E1" s="53"/>
      <c r="F1" s="53"/>
    </row>
    <row r="2" spans="1:12" x14ac:dyDescent="0.2">
      <c r="A2" s="54" t="s">
        <v>65</v>
      </c>
      <c r="B2" s="54"/>
      <c r="C2" s="54"/>
      <c r="D2" s="54"/>
      <c r="E2" s="54"/>
      <c r="F2" s="54"/>
    </row>
    <row r="3" spans="1:12" x14ac:dyDescent="0.2">
      <c r="A3" s="55" t="s">
        <v>29</v>
      </c>
      <c r="B3" s="55"/>
      <c r="C3" s="55"/>
      <c r="D3" s="55"/>
      <c r="E3" s="55"/>
      <c r="F3" s="55"/>
    </row>
    <row r="4" spans="1:12" ht="63.75" customHeight="1" x14ac:dyDescent="0.2">
      <c r="A4" s="3"/>
      <c r="B4" s="8" t="s">
        <v>63</v>
      </c>
      <c r="C4" s="8" t="s">
        <v>64</v>
      </c>
      <c r="D4" s="8" t="s">
        <v>11</v>
      </c>
      <c r="E4" s="9" t="s">
        <v>52</v>
      </c>
      <c r="F4" s="9" t="s">
        <v>62</v>
      </c>
      <c r="G4" s="34"/>
      <c r="H4" s="34"/>
      <c r="I4" s="34"/>
      <c r="J4" s="34"/>
      <c r="K4" s="34"/>
      <c r="L4" s="34"/>
    </row>
    <row r="5" spans="1:12" ht="25.5" customHeight="1" x14ac:dyDescent="0.2">
      <c r="A5" s="4" t="s">
        <v>2</v>
      </c>
      <c r="B5" s="6"/>
      <c r="C5" s="6"/>
      <c r="D5" s="6"/>
      <c r="E5" s="6"/>
      <c r="F5" s="6"/>
      <c r="G5" s="34"/>
      <c r="H5" s="34"/>
      <c r="I5" s="34"/>
      <c r="J5" s="34"/>
      <c r="K5" s="34"/>
      <c r="L5" s="34"/>
    </row>
    <row r="6" spans="1:12" x14ac:dyDescent="0.2">
      <c r="A6" s="2" t="s">
        <v>32</v>
      </c>
      <c r="B6" s="41">
        <v>38280.300000000003</v>
      </c>
      <c r="C6" s="41">
        <v>3986.9</v>
      </c>
      <c r="D6" s="10">
        <f t="shared" ref="D6:D12" si="0">(C6-B6)</f>
        <v>-34293.4</v>
      </c>
      <c r="E6" s="18">
        <f t="shared" ref="E6:E12" si="1">(C6-B6)/B6*100</f>
        <v>-89.584982353847792</v>
      </c>
      <c r="F6" s="18">
        <f>(C6/C12)*100</f>
        <v>50.850073337159621</v>
      </c>
      <c r="G6" s="34"/>
      <c r="H6" s="34"/>
      <c r="I6" s="34"/>
      <c r="J6" s="34"/>
      <c r="K6" s="34"/>
      <c r="L6" s="34"/>
    </row>
    <row r="7" spans="1:12" x14ac:dyDescent="0.2">
      <c r="A7" s="2" t="s">
        <v>12</v>
      </c>
      <c r="B7" s="41">
        <v>808.6</v>
      </c>
      <c r="C7" s="41">
        <v>721.6</v>
      </c>
      <c r="D7" s="10">
        <f t="shared" si="0"/>
        <v>-87</v>
      </c>
      <c r="E7" s="18">
        <f t="shared" si="1"/>
        <v>-10.759337125896611</v>
      </c>
      <c r="F7" s="18">
        <f>(C7/C12)*100</f>
        <v>9.2034946750844977</v>
      </c>
    </row>
    <row r="8" spans="1:12" x14ac:dyDescent="0.2">
      <c r="A8" s="2" t="s">
        <v>13</v>
      </c>
      <c r="B8" s="41">
        <v>1513.6</v>
      </c>
      <c r="C8" s="41">
        <v>221.2</v>
      </c>
      <c r="D8" s="10">
        <f t="shared" si="0"/>
        <v>-1292.3999999999999</v>
      </c>
      <c r="E8" s="18">
        <f t="shared" si="1"/>
        <v>-85.385835095137423</v>
      </c>
      <c r="F8" s="18">
        <f>(C8/C12)*100</f>
        <v>2.821248644856833</v>
      </c>
    </row>
    <row r="9" spans="1:12" x14ac:dyDescent="0.2">
      <c r="A9" s="2" t="s">
        <v>14</v>
      </c>
      <c r="B9" s="41">
        <v>740</v>
      </c>
      <c r="C9" s="41">
        <v>80.8</v>
      </c>
      <c r="D9" s="10">
        <f t="shared" si="0"/>
        <v>-659.2</v>
      </c>
      <c r="E9" s="18">
        <f t="shared" si="1"/>
        <v>-89.081081081081095</v>
      </c>
      <c r="F9" s="18">
        <f>(C9/C12)*100</f>
        <v>1.0305465212677762</v>
      </c>
    </row>
    <row r="10" spans="1:12" x14ac:dyDescent="0.2">
      <c r="A10" s="2" t="s">
        <v>26</v>
      </c>
      <c r="B10" s="41">
        <v>7774.4</v>
      </c>
      <c r="C10" s="41">
        <v>1741</v>
      </c>
      <c r="D10" s="10">
        <f t="shared" si="0"/>
        <v>-6033.4</v>
      </c>
      <c r="E10" s="18">
        <f t="shared" si="1"/>
        <v>-77.605988886602191</v>
      </c>
      <c r="F10" s="18">
        <f>(C10/C12)*100</f>
        <v>22.205216504049485</v>
      </c>
    </row>
    <row r="11" spans="1:12" x14ac:dyDescent="0.2">
      <c r="A11" s="2" t="s">
        <v>27</v>
      </c>
      <c r="B11" s="41">
        <v>2451.1</v>
      </c>
      <c r="C11" s="41">
        <v>1089</v>
      </c>
      <c r="D11" s="10">
        <f t="shared" si="0"/>
        <v>-1362.1</v>
      </c>
      <c r="E11" s="18">
        <f t="shared" si="1"/>
        <v>-55.570968136754928</v>
      </c>
      <c r="F11" s="18">
        <f>(C11/C12)*100</f>
        <v>13.889420317581788</v>
      </c>
    </row>
    <row r="12" spans="1:12" x14ac:dyDescent="0.2">
      <c r="A12" s="7" t="s">
        <v>37</v>
      </c>
      <c r="B12" s="42">
        <f>SUM(B6:B11)</f>
        <v>51568</v>
      </c>
      <c r="C12" s="42">
        <f>SUM(C6:C11)</f>
        <v>7840.5</v>
      </c>
      <c r="D12" s="11">
        <f t="shared" si="0"/>
        <v>-43727.5</v>
      </c>
      <c r="E12" s="19">
        <f t="shared" si="1"/>
        <v>-84.795803599131247</v>
      </c>
      <c r="F12" s="20">
        <f>SUM(F6:F11)</f>
        <v>100</v>
      </c>
    </row>
    <row r="13" spans="1:12" ht="25.5" customHeight="1" x14ac:dyDescent="0.2">
      <c r="A13" s="7" t="s">
        <v>15</v>
      </c>
      <c r="B13" s="5"/>
      <c r="C13" s="5"/>
      <c r="D13" s="13"/>
      <c r="E13" s="15"/>
      <c r="F13" s="14"/>
    </row>
    <row r="14" spans="1:12" x14ac:dyDescent="0.2">
      <c r="A14" s="2" t="s">
        <v>16</v>
      </c>
      <c r="B14" s="41">
        <v>8732.5</v>
      </c>
      <c r="C14" s="41">
        <v>1152.0999999999999</v>
      </c>
      <c r="D14" s="10">
        <f t="shared" ref="D14:D22" si="2">(C14-B14)</f>
        <v>-7580.4</v>
      </c>
      <c r="E14" s="18">
        <f t="shared" ref="E14:E22" si="3">(C14-B14)/B14*100</f>
        <v>-86.806756369882621</v>
      </c>
      <c r="F14" s="18">
        <f>(C14/C22)*100</f>
        <v>4.7845081769782141</v>
      </c>
    </row>
    <row r="15" spans="1:12" x14ac:dyDescent="0.2">
      <c r="A15" s="2" t="s">
        <v>17</v>
      </c>
      <c r="B15" s="41">
        <v>15203</v>
      </c>
      <c r="C15" s="41">
        <v>11287.3</v>
      </c>
      <c r="D15" s="10">
        <f t="shared" si="2"/>
        <v>-3915.7000000000007</v>
      </c>
      <c r="E15" s="18">
        <f t="shared" si="3"/>
        <v>-25.756100769584954</v>
      </c>
      <c r="F15" s="18">
        <f>(C15/C22)*100</f>
        <v>46.874558758793675</v>
      </c>
    </row>
    <row r="16" spans="1:12" x14ac:dyDescent="0.2">
      <c r="A16" s="2" t="s">
        <v>18</v>
      </c>
      <c r="B16" s="41">
        <v>2480</v>
      </c>
      <c r="C16" s="41">
        <v>2335.6999999999998</v>
      </c>
      <c r="D16" s="10">
        <f t="shared" si="2"/>
        <v>-144.30000000000018</v>
      </c>
      <c r="E16" s="18">
        <f t="shared" si="3"/>
        <v>-5.8185483870967811</v>
      </c>
      <c r="F16" s="18">
        <f>(C16/C22)*100</f>
        <v>9.699831393948454</v>
      </c>
    </row>
    <row r="17" spans="1:6" x14ac:dyDescent="0.2">
      <c r="A17" s="2" t="s">
        <v>19</v>
      </c>
      <c r="B17" s="41">
        <v>2551.8000000000002</v>
      </c>
      <c r="C17" s="41">
        <v>2568.6999999999998</v>
      </c>
      <c r="D17" s="10">
        <f t="shared" si="2"/>
        <v>16.899999999999636</v>
      </c>
      <c r="E17" s="18">
        <f t="shared" si="3"/>
        <v>0.66227760796299218</v>
      </c>
      <c r="F17" s="18">
        <f>(C17/C22)*100</f>
        <v>10.667447404048206</v>
      </c>
    </row>
    <row r="18" spans="1:6" x14ac:dyDescent="0.2">
      <c r="A18" s="2" t="s">
        <v>20</v>
      </c>
      <c r="B18" s="41">
        <v>857.4</v>
      </c>
      <c r="C18" s="41">
        <v>226.1</v>
      </c>
      <c r="D18" s="10">
        <f t="shared" si="2"/>
        <v>-631.29999999999995</v>
      </c>
      <c r="E18" s="18">
        <f t="shared" si="3"/>
        <v>-73.629577793328664</v>
      </c>
      <c r="F18" s="18">
        <f>(C18/C22)*100</f>
        <v>0.93896128705387927</v>
      </c>
    </row>
    <row r="19" spans="1:6" x14ac:dyDescent="0.2">
      <c r="A19" s="2" t="s">
        <v>21</v>
      </c>
      <c r="B19" s="41">
        <v>617.4</v>
      </c>
      <c r="C19" s="41">
        <v>261.7</v>
      </c>
      <c r="D19" s="10">
        <f t="shared" si="2"/>
        <v>-355.7</v>
      </c>
      <c r="E19" s="18">
        <f t="shared" si="3"/>
        <v>-57.612568837058632</v>
      </c>
      <c r="F19" s="18">
        <f>(C19/C22)*100</f>
        <v>1.0868030465369314</v>
      </c>
    </row>
    <row r="20" spans="1:6" x14ac:dyDescent="0.2">
      <c r="A20" s="2" t="s">
        <v>26</v>
      </c>
      <c r="B20" s="41">
        <v>5673.8</v>
      </c>
      <c r="C20" s="41">
        <v>2697.9</v>
      </c>
      <c r="D20" s="10">
        <f t="shared" si="2"/>
        <v>-2975.9</v>
      </c>
      <c r="E20" s="18">
        <f t="shared" si="3"/>
        <v>-52.449857238535024</v>
      </c>
      <c r="F20" s="18">
        <f>(C20/C22)*100</f>
        <v>11.203996710936138</v>
      </c>
    </row>
    <row r="21" spans="1:6" x14ac:dyDescent="0.2">
      <c r="A21" s="2" t="s">
        <v>38</v>
      </c>
      <c r="B21" s="41">
        <v>8564.7999999999993</v>
      </c>
      <c r="C21" s="41">
        <v>3550.3</v>
      </c>
      <c r="D21" s="10">
        <f t="shared" si="2"/>
        <v>-5014.4999999999991</v>
      </c>
      <c r="E21" s="18">
        <f t="shared" si="3"/>
        <v>-58.547776947506073</v>
      </c>
      <c r="F21" s="18">
        <f>(C21/C22)*100</f>
        <v>14.743893221704502</v>
      </c>
    </row>
    <row r="22" spans="1:6" x14ac:dyDescent="0.2">
      <c r="A22" s="7" t="s">
        <v>22</v>
      </c>
      <c r="B22" s="42">
        <f>SUM(B14:B21)</f>
        <v>44680.7</v>
      </c>
      <c r="C22" s="42">
        <f>SUM(C14:C21)</f>
        <v>24079.8</v>
      </c>
      <c r="D22" s="11">
        <f t="shared" si="2"/>
        <v>-20600.899999999998</v>
      </c>
      <c r="E22" s="19">
        <f t="shared" si="3"/>
        <v>-46.106932075817966</v>
      </c>
      <c r="F22" s="20">
        <f>SUM(F14:F21)</f>
        <v>100</v>
      </c>
    </row>
    <row r="23" spans="1:6" ht="25.5" customHeight="1" x14ac:dyDescent="0.2">
      <c r="A23" s="7" t="s">
        <v>25</v>
      </c>
      <c r="B23" s="5"/>
      <c r="C23" s="5"/>
      <c r="D23" s="13"/>
      <c r="E23" s="15"/>
      <c r="F23" s="14"/>
    </row>
    <row r="24" spans="1:6" x14ac:dyDescent="0.2">
      <c r="A24" s="1" t="s">
        <v>23</v>
      </c>
      <c r="B24" s="11">
        <v>6887.3</v>
      </c>
      <c r="C24" s="11">
        <v>-16239.1</v>
      </c>
      <c r="D24" s="10">
        <f t="shared" ref="D24" si="4">(C24-B24)</f>
        <v>-23126.400000000001</v>
      </c>
      <c r="E24" s="18">
        <f t="shared" ref="E24" si="5">(C24-B24)/B24*100</f>
        <v>-335.7832532342137</v>
      </c>
      <c r="F24" s="17" t="s">
        <v>31</v>
      </c>
    </row>
    <row r="25" spans="1:6" x14ac:dyDescent="0.2">
      <c r="A25" s="1" t="s">
        <v>39</v>
      </c>
      <c r="B25" s="11">
        <f>(B24/B12)*100</f>
        <v>13.355763264039716</v>
      </c>
      <c r="C25" s="11">
        <f>(C24/C12)*100</f>
        <v>-207.11816848415282</v>
      </c>
      <c r="D25" s="11">
        <f t="shared" ref="D25:D31" si="6">(C25-B25)</f>
        <v>-220.47393174819254</v>
      </c>
      <c r="E25" s="17" t="s">
        <v>31</v>
      </c>
      <c r="F25" s="17" t="s">
        <v>31</v>
      </c>
    </row>
    <row r="26" spans="1:6" x14ac:dyDescent="0.2">
      <c r="A26" s="35" t="s">
        <v>40</v>
      </c>
      <c r="B26" s="10">
        <v>-606.6</v>
      </c>
      <c r="C26" s="10">
        <v>2294.5</v>
      </c>
      <c r="D26" s="10">
        <f t="shared" si="6"/>
        <v>2901.1</v>
      </c>
      <c r="E26" s="18">
        <f t="shared" ref="E26:E30" si="7">(C26-B26)/B26*100</f>
        <v>-478.25585229146054</v>
      </c>
      <c r="F26" s="16" t="s">
        <v>31</v>
      </c>
    </row>
    <row r="27" spans="1:6" x14ac:dyDescent="0.2">
      <c r="A27" s="36" t="s">
        <v>24</v>
      </c>
      <c r="B27" s="11">
        <v>6280.7</v>
      </c>
      <c r="C27" s="11">
        <v>-13944.6</v>
      </c>
      <c r="D27" s="10">
        <f t="shared" si="6"/>
        <v>-20225.3</v>
      </c>
      <c r="E27" s="18">
        <f t="shared" si="7"/>
        <v>-322.0230229114589</v>
      </c>
      <c r="F27" s="17" t="s">
        <v>31</v>
      </c>
    </row>
    <row r="28" spans="1:6" x14ac:dyDescent="0.2">
      <c r="A28" s="35" t="s">
        <v>33</v>
      </c>
      <c r="B28" s="10">
        <v>-1490.8</v>
      </c>
      <c r="C28" s="10">
        <v>2904.2</v>
      </c>
      <c r="D28" s="10">
        <f t="shared" si="6"/>
        <v>4395</v>
      </c>
      <c r="E28" s="18">
        <f t="shared" si="7"/>
        <v>-294.80815669439227</v>
      </c>
      <c r="F28" s="16" t="s">
        <v>31</v>
      </c>
    </row>
    <row r="29" spans="1:6" x14ac:dyDescent="0.2">
      <c r="A29" s="35" t="s">
        <v>34</v>
      </c>
      <c r="B29" s="10">
        <v>0</v>
      </c>
      <c r="C29" s="10">
        <v>0</v>
      </c>
      <c r="D29" s="10">
        <f t="shared" si="6"/>
        <v>0</v>
      </c>
      <c r="E29" s="18">
        <v>0</v>
      </c>
      <c r="F29" s="16" t="s">
        <v>31</v>
      </c>
    </row>
    <row r="30" spans="1:6" x14ac:dyDescent="0.2">
      <c r="A30" s="37" t="s">
        <v>0</v>
      </c>
      <c r="B30" s="11">
        <v>4790.3999999999996</v>
      </c>
      <c r="C30" s="11">
        <v>-11040.4</v>
      </c>
      <c r="D30" s="10">
        <f t="shared" si="6"/>
        <v>-15830.8</v>
      </c>
      <c r="E30" s="18">
        <f t="shared" si="7"/>
        <v>-330.46927187708752</v>
      </c>
      <c r="F30" s="17" t="s">
        <v>31</v>
      </c>
    </row>
    <row r="31" spans="1:6" x14ac:dyDescent="0.2">
      <c r="A31" s="38" t="s">
        <v>41</v>
      </c>
      <c r="B31" s="12">
        <f>(B30/B12)*100</f>
        <v>9.2894818492088103</v>
      </c>
      <c r="C31" s="12">
        <f>(C30/C12)*100</f>
        <v>-140.81244818570244</v>
      </c>
      <c r="D31" s="11">
        <f t="shared" si="6"/>
        <v>-150.10193003491125</v>
      </c>
      <c r="E31" s="17" t="s">
        <v>31</v>
      </c>
      <c r="F31" s="17" t="s">
        <v>31</v>
      </c>
    </row>
    <row r="32" spans="1:6" ht="25.5" customHeight="1" x14ac:dyDescent="0.2">
      <c r="A32" s="56" t="s">
        <v>4</v>
      </c>
      <c r="B32" s="56"/>
      <c r="C32" s="56"/>
      <c r="D32" s="56"/>
      <c r="E32" s="56"/>
      <c r="F32" s="56"/>
    </row>
    <row r="33" spans="1:6" ht="63.75" customHeight="1" x14ac:dyDescent="0.2">
      <c r="A33" s="52" t="s">
        <v>28</v>
      </c>
      <c r="B33" s="52"/>
      <c r="C33" s="52"/>
      <c r="D33" s="52"/>
      <c r="E33" s="52"/>
      <c r="F33" s="52"/>
    </row>
    <row r="34" spans="1:6" ht="51" customHeight="1" x14ac:dyDescent="0.2">
      <c r="A34" s="52" t="s">
        <v>30</v>
      </c>
      <c r="B34" s="52"/>
      <c r="C34" s="52"/>
      <c r="D34" s="52"/>
      <c r="E34" s="52"/>
      <c r="F34" s="52"/>
    </row>
    <row r="35" spans="1:6" ht="89.25" customHeight="1" x14ac:dyDescent="0.2">
      <c r="A35" s="57" t="s">
        <v>48</v>
      </c>
      <c r="B35" s="57"/>
      <c r="C35" s="57"/>
      <c r="D35" s="57"/>
      <c r="E35" s="57"/>
      <c r="F35" s="57"/>
    </row>
    <row r="36" spans="1:6" ht="51" customHeight="1" x14ac:dyDescent="0.2">
      <c r="A36" s="57" t="s">
        <v>42</v>
      </c>
      <c r="B36" s="57"/>
      <c r="C36" s="57"/>
      <c r="D36" s="57"/>
      <c r="E36" s="57"/>
      <c r="F36" s="57"/>
    </row>
    <row r="37" spans="1:6" ht="25.5" customHeight="1" x14ac:dyDescent="0.2">
      <c r="A37" s="57" t="s">
        <v>43</v>
      </c>
      <c r="B37" s="57"/>
      <c r="C37" s="57"/>
      <c r="D37" s="57"/>
      <c r="E37" s="57"/>
      <c r="F37" s="57"/>
    </row>
    <row r="38" spans="1:6" ht="51" customHeight="1" x14ac:dyDescent="0.2">
      <c r="A38" s="57" t="s">
        <v>44</v>
      </c>
      <c r="B38" s="58"/>
      <c r="C38" s="58"/>
      <c r="D38" s="58"/>
      <c r="E38" s="58"/>
      <c r="F38" s="58"/>
    </row>
    <row r="39" spans="1:6" ht="38.25" customHeight="1" x14ac:dyDescent="0.2">
      <c r="A39" s="57" t="s">
        <v>45</v>
      </c>
      <c r="B39" s="57"/>
      <c r="C39" s="57"/>
      <c r="D39" s="57"/>
      <c r="E39" s="57"/>
      <c r="F39" s="57"/>
    </row>
    <row r="40" spans="1:6" x14ac:dyDescent="0.2">
      <c r="A40" s="24"/>
      <c r="B40" s="24"/>
      <c r="C40" s="24"/>
      <c r="D40" s="24"/>
      <c r="E40" s="24"/>
      <c r="F40" s="24"/>
    </row>
    <row r="41" spans="1:6" x14ac:dyDescent="0.2">
      <c r="A41" s="24"/>
      <c r="B41" s="24"/>
      <c r="C41" s="24"/>
      <c r="D41" s="24"/>
      <c r="E41" s="24"/>
      <c r="F41" s="24"/>
    </row>
    <row r="42" spans="1:6" x14ac:dyDescent="0.2">
      <c r="A42" s="24"/>
      <c r="B42" s="24"/>
      <c r="C42" s="24"/>
      <c r="D42" s="24"/>
      <c r="E42" s="24"/>
      <c r="F42" s="24"/>
    </row>
    <row r="43" spans="1:6" x14ac:dyDescent="0.2">
      <c r="A43" s="24"/>
      <c r="B43" s="24"/>
      <c r="C43" s="24"/>
      <c r="D43" s="24"/>
      <c r="E43" s="24"/>
      <c r="F43" s="24"/>
    </row>
    <row r="44" spans="1:6" x14ac:dyDescent="0.2">
      <c r="A44" s="24"/>
      <c r="B44" s="24"/>
      <c r="C44" s="24"/>
      <c r="D44" s="24"/>
      <c r="E44" s="24"/>
      <c r="F44" s="24"/>
    </row>
    <row r="45" spans="1:6" x14ac:dyDescent="0.2">
      <c r="A45" s="24"/>
      <c r="B45" s="24"/>
      <c r="C45" s="24"/>
      <c r="D45" s="24"/>
      <c r="E45" s="24"/>
      <c r="F45" s="24"/>
    </row>
    <row r="46" spans="1:6" x14ac:dyDescent="0.2">
      <c r="A46" s="24"/>
      <c r="B46" s="24"/>
      <c r="C46" s="24"/>
      <c r="D46" s="24"/>
      <c r="E46" s="24"/>
      <c r="F46" s="24"/>
    </row>
  </sheetData>
  <mergeCells count="11">
    <mergeCell ref="A35:F35"/>
    <mergeCell ref="A36:F36"/>
    <mergeCell ref="A37:F37"/>
    <mergeCell ref="A38:F38"/>
    <mergeCell ref="A39:F39"/>
    <mergeCell ref="A34:F34"/>
    <mergeCell ref="A1:F1"/>
    <mergeCell ref="A2:F2"/>
    <mergeCell ref="A3:F3"/>
    <mergeCell ref="A32:F32"/>
    <mergeCell ref="A33:F33"/>
  </mergeCells>
  <pageMargins left="0.7" right="0.7" top="0.75" bottom="0.75" header="0.3" footer="0.3"/>
  <pageSetup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10" zoomScaleNormal="100" workbookViewId="0">
      <selection activeCell="E30" sqref="E30"/>
    </sheetView>
  </sheetViews>
  <sheetFormatPr defaultColWidth="9.28515625" defaultRowHeight="12.75" x14ac:dyDescent="0.2"/>
  <cols>
    <col min="1" max="1" width="39.28515625" style="23" customWidth="1"/>
    <col min="2" max="2" width="9.28515625" style="23"/>
    <col min="3" max="3" width="10.7109375" style="23" customWidth="1"/>
    <col min="4" max="4" width="9.28515625" style="23"/>
    <col min="5" max="5" width="9.7109375" style="23" customWidth="1"/>
    <col min="6" max="6" width="15.28515625" style="23" customWidth="1"/>
    <col min="7" max="16384" width="9.28515625" style="23"/>
  </cols>
  <sheetData>
    <row r="1" spans="1:6" ht="25.5" customHeight="1" x14ac:dyDescent="0.2">
      <c r="A1" s="53" t="s">
        <v>55</v>
      </c>
      <c r="B1" s="53"/>
      <c r="C1" s="53"/>
      <c r="D1" s="53"/>
      <c r="E1" s="53"/>
      <c r="F1" s="53"/>
    </row>
    <row r="2" spans="1:6" x14ac:dyDescent="0.2">
      <c r="A2" s="54" t="s">
        <v>65</v>
      </c>
      <c r="B2" s="54"/>
      <c r="C2" s="54"/>
      <c r="D2" s="54"/>
      <c r="E2" s="54"/>
      <c r="F2" s="54"/>
    </row>
    <row r="3" spans="1:6" x14ac:dyDescent="0.2">
      <c r="A3" s="55" t="s">
        <v>29</v>
      </c>
      <c r="B3" s="55"/>
      <c r="C3" s="55"/>
      <c r="D3" s="55"/>
      <c r="E3" s="55"/>
      <c r="F3" s="55"/>
    </row>
    <row r="4" spans="1:6" ht="63.75" customHeight="1" x14ac:dyDescent="0.2">
      <c r="A4" s="3"/>
      <c r="B4" s="8" t="s">
        <v>63</v>
      </c>
      <c r="C4" s="8" t="s">
        <v>64</v>
      </c>
      <c r="D4" s="8" t="s">
        <v>11</v>
      </c>
      <c r="E4" s="9" t="s">
        <v>52</v>
      </c>
      <c r="F4" s="9" t="s">
        <v>62</v>
      </c>
    </row>
    <row r="5" spans="1:6" ht="25.5" customHeight="1" x14ac:dyDescent="0.2">
      <c r="A5" s="4" t="s">
        <v>2</v>
      </c>
      <c r="B5" s="6"/>
      <c r="C5" s="6"/>
      <c r="D5" s="6"/>
      <c r="E5" s="6"/>
      <c r="F5" s="6"/>
    </row>
    <row r="6" spans="1:6" x14ac:dyDescent="0.2">
      <c r="A6" s="2" t="s">
        <v>32</v>
      </c>
      <c r="B6" s="41">
        <v>27662.6</v>
      </c>
      <c r="C6" s="41">
        <v>3646.8</v>
      </c>
      <c r="D6" s="10">
        <f t="shared" ref="D6:D12" si="0">(C6-B6)</f>
        <v>-24015.8</v>
      </c>
      <c r="E6" s="18">
        <f t="shared" ref="E6:E12" si="1">(C6-B6)/B6*100</f>
        <v>-86.816857417596324</v>
      </c>
      <c r="F6" s="18">
        <f>(C6/C12)*100</f>
        <v>53.991472225512261</v>
      </c>
    </row>
    <row r="7" spans="1:6" x14ac:dyDescent="0.2">
      <c r="A7" s="2" t="s">
        <v>12</v>
      </c>
      <c r="B7" s="41">
        <v>247.7</v>
      </c>
      <c r="C7" s="41">
        <v>197.8</v>
      </c>
      <c r="D7" s="10">
        <f t="shared" si="0"/>
        <v>-49.899999999999977</v>
      </c>
      <c r="E7" s="18">
        <f t="shared" si="1"/>
        <v>-20.145337101332249</v>
      </c>
      <c r="F7" s="18">
        <f>(C7/C12)*100</f>
        <v>2.9284614473528365</v>
      </c>
    </row>
    <row r="8" spans="1:6" x14ac:dyDescent="0.2">
      <c r="A8" s="2" t="s">
        <v>13</v>
      </c>
      <c r="B8" s="41">
        <v>1132.8</v>
      </c>
      <c r="C8" s="41">
        <v>201.7</v>
      </c>
      <c r="D8" s="10">
        <f t="shared" si="0"/>
        <v>-931.09999999999991</v>
      </c>
      <c r="E8" s="18">
        <f t="shared" si="1"/>
        <v>-82.19456214689265</v>
      </c>
      <c r="F8" s="18">
        <f>(C8/C12)*100</f>
        <v>2.9862015871135847</v>
      </c>
    </row>
    <row r="9" spans="1:6" x14ac:dyDescent="0.2">
      <c r="A9" s="2" t="s">
        <v>14</v>
      </c>
      <c r="B9" s="41">
        <v>529</v>
      </c>
      <c r="C9" s="41">
        <v>62.8</v>
      </c>
      <c r="D9" s="10">
        <f t="shared" si="0"/>
        <v>-466.2</v>
      </c>
      <c r="E9" s="18">
        <f t="shared" si="1"/>
        <v>-88.128544423440445</v>
      </c>
      <c r="F9" s="18">
        <f>(C9/C12)*100</f>
        <v>0.92976430178846381</v>
      </c>
    </row>
    <row r="10" spans="1:6" x14ac:dyDescent="0.2">
      <c r="A10" s="2" t="s">
        <v>26</v>
      </c>
      <c r="B10" s="41">
        <v>7396.8</v>
      </c>
      <c r="C10" s="41">
        <v>1682.1</v>
      </c>
      <c r="D10" s="10">
        <f t="shared" si="0"/>
        <v>-5714.7000000000007</v>
      </c>
      <c r="E10" s="18">
        <f t="shared" si="1"/>
        <v>-77.259085009733951</v>
      </c>
      <c r="F10" s="18">
        <f>(C10/C12)*100</f>
        <v>24.903766433732084</v>
      </c>
    </row>
    <row r="11" spans="1:6" x14ac:dyDescent="0.2">
      <c r="A11" s="2" t="s">
        <v>27</v>
      </c>
      <c r="B11" s="41">
        <v>1825.1</v>
      </c>
      <c r="C11" s="41">
        <v>963.2</v>
      </c>
      <c r="D11" s="10">
        <f t="shared" si="0"/>
        <v>-861.89999999999986</v>
      </c>
      <c r="E11" s="18">
        <f t="shared" si="1"/>
        <v>-47.224809599473993</v>
      </c>
      <c r="F11" s="18">
        <f>(C11/C12)*100</f>
        <v>14.260334004500768</v>
      </c>
    </row>
    <row r="12" spans="1:6" x14ac:dyDescent="0.2">
      <c r="A12" s="7" t="s">
        <v>37</v>
      </c>
      <c r="B12" s="42">
        <f>SUM(B6:B11)</f>
        <v>38794</v>
      </c>
      <c r="C12" s="42">
        <f>SUM(C6:C11)</f>
        <v>6754.4000000000005</v>
      </c>
      <c r="D12" s="11">
        <f t="shared" si="0"/>
        <v>-32039.599999999999</v>
      </c>
      <c r="E12" s="19">
        <f t="shared" si="1"/>
        <v>-82.589060163942875</v>
      </c>
      <c r="F12" s="20">
        <f>SUM(F6:F11)</f>
        <v>100</v>
      </c>
    </row>
    <row r="13" spans="1:6" ht="25.5" customHeight="1" x14ac:dyDescent="0.2">
      <c r="A13" s="7" t="s">
        <v>15</v>
      </c>
      <c r="B13" s="5"/>
      <c r="C13" s="5"/>
      <c r="D13" s="13"/>
      <c r="E13" s="15"/>
      <c r="F13" s="14"/>
    </row>
    <row r="14" spans="1:6" x14ac:dyDescent="0.2">
      <c r="A14" s="2" t="s">
        <v>16</v>
      </c>
      <c r="B14" s="41">
        <v>5910.2</v>
      </c>
      <c r="C14" s="41">
        <v>898.3</v>
      </c>
      <c r="D14" s="10">
        <f t="shared" ref="D14:D22" si="2">(C14-B14)</f>
        <v>-5011.8999999999996</v>
      </c>
      <c r="E14" s="18">
        <f t="shared" ref="E14:E22" si="3">(C14-B14)/B14*100</f>
        <v>-84.800852763019861</v>
      </c>
      <c r="F14" s="18">
        <f>(C14/C22)*100</f>
        <v>4.3054816646776048</v>
      </c>
    </row>
    <row r="15" spans="1:6" x14ac:dyDescent="0.2">
      <c r="A15" s="2" t="s">
        <v>17</v>
      </c>
      <c r="B15" s="41">
        <v>11127.1</v>
      </c>
      <c r="C15" s="41">
        <v>9525.5</v>
      </c>
      <c r="D15" s="10">
        <f t="shared" si="2"/>
        <v>-1601.6000000000004</v>
      </c>
      <c r="E15" s="18">
        <f t="shared" si="3"/>
        <v>-14.393687483710943</v>
      </c>
      <c r="F15" s="18">
        <f>(C15/C22)*100</f>
        <v>45.654976730364602</v>
      </c>
    </row>
    <row r="16" spans="1:6" x14ac:dyDescent="0.2">
      <c r="A16" s="2" t="s">
        <v>18</v>
      </c>
      <c r="B16" s="41">
        <v>1950.9</v>
      </c>
      <c r="C16" s="41">
        <v>2103.1999999999998</v>
      </c>
      <c r="D16" s="10">
        <f t="shared" si="2"/>
        <v>152.29999999999973</v>
      </c>
      <c r="E16" s="18">
        <f t="shared" si="3"/>
        <v>7.8066533394843258</v>
      </c>
      <c r="F16" s="18">
        <f>(C16/C22)*100</f>
        <v>10.080473157241386</v>
      </c>
    </row>
    <row r="17" spans="1:6" x14ac:dyDescent="0.2">
      <c r="A17" s="2" t="s">
        <v>19</v>
      </c>
      <c r="B17" s="41">
        <v>1812.3</v>
      </c>
      <c r="C17" s="41">
        <v>2228</v>
      </c>
      <c r="D17" s="10">
        <f t="shared" si="2"/>
        <v>415.70000000000005</v>
      </c>
      <c r="E17" s="18">
        <f t="shared" si="3"/>
        <v>22.937703470727808</v>
      </c>
      <c r="F17" s="18">
        <f>(C17/C22)*100</f>
        <v>10.67862979951208</v>
      </c>
    </row>
    <row r="18" spans="1:6" x14ac:dyDescent="0.2">
      <c r="A18" s="2" t="s">
        <v>20</v>
      </c>
      <c r="B18" s="41">
        <v>658.4</v>
      </c>
      <c r="C18" s="41">
        <v>200.8</v>
      </c>
      <c r="D18" s="10">
        <f t="shared" si="2"/>
        <v>-457.59999999999997</v>
      </c>
      <c r="E18" s="18">
        <f t="shared" si="3"/>
        <v>-69.501822600243017</v>
      </c>
      <c r="F18" s="18">
        <f>(C18/C22)*100</f>
        <v>0.96241870006374597</v>
      </c>
    </row>
    <row r="19" spans="1:6" x14ac:dyDescent="0.2">
      <c r="A19" s="2" t="s">
        <v>21</v>
      </c>
      <c r="B19" s="41">
        <v>480.2</v>
      </c>
      <c r="C19" s="41">
        <v>234.8</v>
      </c>
      <c r="D19" s="10">
        <f t="shared" si="2"/>
        <v>-245.39999999999998</v>
      </c>
      <c r="E19" s="18">
        <f t="shared" si="3"/>
        <v>-51.103706788837975</v>
      </c>
      <c r="F19" s="18">
        <f>(C19/C22)*100</f>
        <v>1.1253780417080057</v>
      </c>
    </row>
    <row r="20" spans="1:6" x14ac:dyDescent="0.2">
      <c r="A20" s="2" t="s">
        <v>26</v>
      </c>
      <c r="B20" s="41">
        <v>5505.8</v>
      </c>
      <c r="C20" s="41">
        <v>2628.4</v>
      </c>
      <c r="D20" s="10">
        <f t="shared" si="2"/>
        <v>-2877.4</v>
      </c>
      <c r="E20" s="18">
        <f t="shared" si="3"/>
        <v>-52.261251770859815</v>
      </c>
      <c r="F20" s="18">
        <f>(C20/C22)*100</f>
        <v>12.597715693463893</v>
      </c>
    </row>
    <row r="21" spans="1:6" x14ac:dyDescent="0.2">
      <c r="A21" s="2" t="s">
        <v>38</v>
      </c>
      <c r="B21" s="41">
        <v>6103.9</v>
      </c>
      <c r="C21" s="41">
        <v>3045.1</v>
      </c>
      <c r="D21" s="10">
        <f t="shared" si="2"/>
        <v>-3058.7999999999997</v>
      </c>
      <c r="E21" s="18">
        <f t="shared" si="3"/>
        <v>-50.112223332623408</v>
      </c>
      <c r="F21" s="18">
        <f>(C21/C22)*100</f>
        <v>14.594926212968689</v>
      </c>
    </row>
    <row r="22" spans="1:6" x14ac:dyDescent="0.2">
      <c r="A22" s="7" t="s">
        <v>22</v>
      </c>
      <c r="B22" s="42">
        <f>SUM(B14:B21)</f>
        <v>33548.800000000003</v>
      </c>
      <c r="C22" s="42">
        <f>SUM(C14:C21)</f>
        <v>20864.099999999999</v>
      </c>
      <c r="D22" s="11">
        <f t="shared" si="2"/>
        <v>-12684.700000000004</v>
      </c>
      <c r="E22" s="19">
        <f t="shared" si="3"/>
        <v>-37.809698111407869</v>
      </c>
      <c r="F22" s="20">
        <f>SUM(F14:F21)</f>
        <v>100.00000000000001</v>
      </c>
    </row>
    <row r="23" spans="1:6" ht="25.5" customHeight="1" x14ac:dyDescent="0.2">
      <c r="A23" s="7" t="s">
        <v>25</v>
      </c>
      <c r="B23" s="5"/>
      <c r="C23" s="5"/>
      <c r="D23" s="13"/>
      <c r="E23" s="15"/>
      <c r="F23" s="14"/>
    </row>
    <row r="24" spans="1:6" x14ac:dyDescent="0.2">
      <c r="A24" s="1" t="s">
        <v>23</v>
      </c>
      <c r="B24" s="11">
        <v>5245.2</v>
      </c>
      <c r="C24" s="11">
        <v>-14109.7</v>
      </c>
      <c r="D24" s="10">
        <f t="shared" ref="D24" si="4">(C24-B24)</f>
        <v>-19354.900000000001</v>
      </c>
      <c r="E24" s="18">
        <f t="shared" ref="E24" si="5">(C24-B24)/B24*100</f>
        <v>-369.00213528559448</v>
      </c>
      <c r="F24" s="17" t="s">
        <v>31</v>
      </c>
    </row>
    <row r="25" spans="1:6" x14ac:dyDescent="0.2">
      <c r="A25" s="1" t="s">
        <v>39</v>
      </c>
      <c r="B25" s="11">
        <f>(B24/B12)*100</f>
        <v>13.520647522812807</v>
      </c>
      <c r="C25" s="11">
        <f>(C24/C12)*100</f>
        <v>-208.89642307236764</v>
      </c>
      <c r="D25" s="11">
        <f t="shared" ref="D25:D31" si="6">(C25-B25)</f>
        <v>-222.41707059518043</v>
      </c>
      <c r="E25" s="17" t="s">
        <v>31</v>
      </c>
      <c r="F25" s="17" t="s">
        <v>31</v>
      </c>
    </row>
    <row r="26" spans="1:6" x14ac:dyDescent="0.2">
      <c r="A26" s="21" t="s">
        <v>40</v>
      </c>
      <c r="B26" s="10">
        <v>-467.7</v>
      </c>
      <c r="C26" s="10">
        <v>2703.7</v>
      </c>
      <c r="D26" s="10">
        <f t="shared" si="6"/>
        <v>3171.3999999999996</v>
      </c>
      <c r="E26" s="18">
        <f t="shared" ref="E26:E30" si="7">(C26-B26)/B26*100</f>
        <v>-678.08424203549271</v>
      </c>
      <c r="F26" s="16" t="s">
        <v>31</v>
      </c>
    </row>
    <row r="27" spans="1:6" x14ac:dyDescent="0.2">
      <c r="A27" s="22" t="s">
        <v>24</v>
      </c>
      <c r="B27" s="11">
        <v>4777.5</v>
      </c>
      <c r="C27" s="11">
        <v>-11406</v>
      </c>
      <c r="D27" s="10">
        <f t="shared" si="6"/>
        <v>-16183.5</v>
      </c>
      <c r="E27" s="18">
        <f t="shared" si="7"/>
        <v>-338.7441130298273</v>
      </c>
      <c r="F27" s="17" t="s">
        <v>31</v>
      </c>
    </row>
    <row r="28" spans="1:6" x14ac:dyDescent="0.2">
      <c r="A28" s="21" t="s">
        <v>33</v>
      </c>
      <c r="B28" s="10">
        <v>-1214.5999999999999</v>
      </c>
      <c r="C28" s="10">
        <v>2462.6999999999998</v>
      </c>
      <c r="D28" s="10">
        <f t="shared" si="6"/>
        <v>3677.2999999999997</v>
      </c>
      <c r="E28" s="18">
        <f t="shared" si="7"/>
        <v>-302.75810966573357</v>
      </c>
      <c r="F28" s="16" t="s">
        <v>31</v>
      </c>
    </row>
    <row r="29" spans="1:6" x14ac:dyDescent="0.2">
      <c r="A29" s="21" t="s">
        <v>34</v>
      </c>
      <c r="B29" s="10">
        <v>0</v>
      </c>
      <c r="C29" s="10">
        <v>0</v>
      </c>
      <c r="D29" s="10">
        <f t="shared" si="6"/>
        <v>0</v>
      </c>
      <c r="E29" s="18">
        <v>0</v>
      </c>
      <c r="F29" s="16" t="s">
        <v>31</v>
      </c>
    </row>
    <row r="30" spans="1:6" x14ac:dyDescent="0.2">
      <c r="A30" s="1" t="s">
        <v>0</v>
      </c>
      <c r="B30" s="11">
        <v>3562.9</v>
      </c>
      <c r="C30" s="11">
        <v>-8943.2999999999993</v>
      </c>
      <c r="D30" s="10">
        <f t="shared" si="6"/>
        <v>-12506.199999999999</v>
      </c>
      <c r="E30" s="18">
        <f t="shared" si="7"/>
        <v>-351.01181621712647</v>
      </c>
      <c r="F30" s="17" t="s">
        <v>31</v>
      </c>
    </row>
    <row r="31" spans="1:6" x14ac:dyDescent="0.2">
      <c r="A31" s="7" t="s">
        <v>41</v>
      </c>
      <c r="B31" s="12">
        <f>(B30/B12)*100</f>
        <v>9.1841521884827557</v>
      </c>
      <c r="C31" s="12">
        <f>(C30/C12)*100</f>
        <v>-132.40702356982112</v>
      </c>
      <c r="D31" s="11">
        <f t="shared" si="6"/>
        <v>-141.59117575830388</v>
      </c>
      <c r="E31" s="17" t="s">
        <v>31</v>
      </c>
      <c r="F31" s="17" t="s">
        <v>31</v>
      </c>
    </row>
    <row r="32" spans="1:6" ht="25.5" customHeight="1" x14ac:dyDescent="0.2">
      <c r="A32" s="56" t="s">
        <v>4</v>
      </c>
      <c r="B32" s="56"/>
      <c r="C32" s="56"/>
      <c r="D32" s="56"/>
      <c r="E32" s="56"/>
      <c r="F32" s="56"/>
    </row>
    <row r="33" spans="1:6" ht="63.75" customHeight="1" x14ac:dyDescent="0.2">
      <c r="A33" s="52" t="s">
        <v>28</v>
      </c>
      <c r="B33" s="52"/>
      <c r="C33" s="52"/>
      <c r="D33" s="52"/>
      <c r="E33" s="52"/>
      <c r="F33" s="52"/>
    </row>
    <row r="34" spans="1:6" ht="51" customHeight="1" x14ac:dyDescent="0.2">
      <c r="A34" s="52" t="s">
        <v>30</v>
      </c>
      <c r="B34" s="52"/>
      <c r="C34" s="52"/>
      <c r="D34" s="52"/>
      <c r="E34" s="52"/>
      <c r="F34" s="52"/>
    </row>
    <row r="35" spans="1:6" ht="89.25" customHeight="1" x14ac:dyDescent="0.2">
      <c r="A35" s="57" t="s">
        <v>48</v>
      </c>
      <c r="B35" s="57"/>
      <c r="C35" s="57"/>
      <c r="D35" s="57"/>
      <c r="E35" s="57"/>
      <c r="F35" s="57"/>
    </row>
    <row r="36" spans="1:6" ht="51" customHeight="1" x14ac:dyDescent="0.2">
      <c r="A36" s="57" t="s">
        <v>42</v>
      </c>
      <c r="B36" s="57"/>
      <c r="C36" s="57"/>
      <c r="D36" s="57"/>
      <c r="E36" s="57"/>
      <c r="F36" s="57"/>
    </row>
    <row r="37" spans="1:6" ht="25.5" customHeight="1" x14ac:dyDescent="0.2">
      <c r="A37" s="57" t="s">
        <v>43</v>
      </c>
      <c r="B37" s="57"/>
      <c r="C37" s="57"/>
      <c r="D37" s="57"/>
      <c r="E37" s="57"/>
      <c r="F37" s="57"/>
    </row>
    <row r="38" spans="1:6" ht="51" customHeight="1" x14ac:dyDescent="0.2">
      <c r="A38" s="57" t="s">
        <v>44</v>
      </c>
      <c r="B38" s="58"/>
      <c r="C38" s="58"/>
      <c r="D38" s="58"/>
      <c r="E38" s="58"/>
      <c r="F38" s="58"/>
    </row>
    <row r="39" spans="1:6" ht="38.25" customHeight="1" x14ac:dyDescent="0.2">
      <c r="A39" s="57" t="s">
        <v>45</v>
      </c>
      <c r="B39" s="57"/>
      <c r="C39" s="57"/>
      <c r="D39" s="57"/>
      <c r="E39" s="57"/>
      <c r="F39" s="57"/>
    </row>
    <row r="40" spans="1:6" x14ac:dyDescent="0.2">
      <c r="A40" s="24"/>
      <c r="B40" s="24"/>
      <c r="C40" s="24"/>
      <c r="D40" s="24"/>
      <c r="E40" s="24"/>
      <c r="F40" s="24"/>
    </row>
    <row r="41" spans="1:6" x14ac:dyDescent="0.2">
      <c r="A41" s="24"/>
      <c r="B41" s="24"/>
      <c r="C41" s="24"/>
      <c r="D41" s="24"/>
      <c r="E41" s="24"/>
      <c r="F41" s="24"/>
    </row>
    <row r="42" spans="1:6" x14ac:dyDescent="0.2">
      <c r="A42" s="24"/>
      <c r="B42" s="24"/>
      <c r="C42" s="24"/>
      <c r="D42" s="24"/>
      <c r="E42" s="24"/>
      <c r="F42" s="24"/>
    </row>
    <row r="43" spans="1:6" x14ac:dyDescent="0.2">
      <c r="A43" s="24"/>
      <c r="B43" s="24"/>
      <c r="C43" s="24"/>
      <c r="D43" s="24"/>
      <c r="E43" s="24"/>
      <c r="F43" s="24"/>
    </row>
    <row r="44" spans="1:6" x14ac:dyDescent="0.2">
      <c r="A44" s="24"/>
      <c r="B44" s="24"/>
      <c r="C44" s="24"/>
      <c r="D44" s="24"/>
      <c r="E44" s="24"/>
      <c r="F44" s="24"/>
    </row>
    <row r="45" spans="1:6" x14ac:dyDescent="0.2">
      <c r="A45" s="24"/>
      <c r="B45" s="24"/>
      <c r="C45" s="24"/>
      <c r="D45" s="24"/>
      <c r="E45" s="24"/>
      <c r="F45" s="24"/>
    </row>
    <row r="46" spans="1:6" x14ac:dyDescent="0.2">
      <c r="A46" s="24"/>
      <c r="B46" s="24"/>
      <c r="C46" s="24"/>
      <c r="D46" s="24"/>
      <c r="E46" s="24"/>
      <c r="F46" s="24"/>
    </row>
  </sheetData>
  <mergeCells count="11">
    <mergeCell ref="A35:F35"/>
    <mergeCell ref="A36:F36"/>
    <mergeCell ref="A37:F37"/>
    <mergeCell ref="A38:F38"/>
    <mergeCell ref="A39:F39"/>
    <mergeCell ref="A34:F34"/>
    <mergeCell ref="A1:F1"/>
    <mergeCell ref="A2:F2"/>
    <mergeCell ref="A3:F3"/>
    <mergeCell ref="A32:F32"/>
    <mergeCell ref="A33:F33"/>
  </mergeCells>
  <pageMargins left="0.45" right="0.45" top="0.5" bottom="0.5" header="0.3" footer="0.3"/>
  <pageSetup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opLeftCell="A13" zoomScaleNormal="100" workbookViewId="0">
      <selection activeCell="E30" sqref="E30"/>
    </sheetView>
  </sheetViews>
  <sheetFormatPr defaultColWidth="9.28515625" defaultRowHeight="12.75" x14ac:dyDescent="0.2"/>
  <cols>
    <col min="1" max="1" width="40.7109375" style="23" customWidth="1"/>
    <col min="2" max="2" width="9.28515625" style="23"/>
    <col min="3" max="3" width="10.7109375" style="23" customWidth="1"/>
    <col min="4" max="4" width="9.28515625" style="23"/>
    <col min="5" max="5" width="9.7109375" style="23" customWidth="1"/>
    <col min="6" max="6" width="11.28515625" style="23" customWidth="1"/>
    <col min="7" max="16384" width="9.28515625" style="23"/>
  </cols>
  <sheetData>
    <row r="1" spans="1:10" ht="38.25" customHeight="1" x14ac:dyDescent="0.2">
      <c r="A1" s="53" t="s">
        <v>53</v>
      </c>
      <c r="B1" s="53"/>
      <c r="C1" s="53"/>
      <c r="D1" s="53"/>
      <c r="E1" s="53"/>
      <c r="F1" s="53"/>
    </row>
    <row r="2" spans="1:10" x14ac:dyDescent="0.2">
      <c r="A2" s="54" t="s">
        <v>66</v>
      </c>
      <c r="B2" s="54"/>
      <c r="C2" s="54"/>
      <c r="D2" s="54"/>
      <c r="E2" s="54"/>
      <c r="F2" s="54"/>
    </row>
    <row r="3" spans="1:10" x14ac:dyDescent="0.2">
      <c r="A3" s="55" t="s">
        <v>29</v>
      </c>
      <c r="B3" s="55"/>
      <c r="C3" s="55"/>
      <c r="D3" s="55"/>
      <c r="E3" s="55"/>
      <c r="F3" s="55"/>
    </row>
    <row r="4" spans="1:10" ht="63.75" x14ac:dyDescent="0.2">
      <c r="A4" s="3"/>
      <c r="B4" s="8" t="s">
        <v>63</v>
      </c>
      <c r="C4" s="8" t="s">
        <v>64</v>
      </c>
      <c r="D4" s="8" t="s">
        <v>11</v>
      </c>
      <c r="E4" s="9" t="s">
        <v>52</v>
      </c>
      <c r="F4" s="9" t="s">
        <v>62</v>
      </c>
      <c r="G4" s="39"/>
      <c r="H4" s="39"/>
      <c r="I4" s="39"/>
      <c r="J4" s="39"/>
    </row>
    <row r="5" spans="1:10" ht="25.5" customHeight="1" x14ac:dyDescent="0.2">
      <c r="A5" s="4" t="s">
        <v>2</v>
      </c>
      <c r="B5" s="6"/>
      <c r="C5" s="6"/>
      <c r="D5" s="6"/>
      <c r="E5" s="6"/>
      <c r="F5" s="6"/>
      <c r="G5" s="39"/>
      <c r="H5" s="39"/>
      <c r="I5" s="39"/>
      <c r="J5" s="39"/>
    </row>
    <row r="6" spans="1:10" x14ac:dyDescent="0.2">
      <c r="A6" s="2" t="s">
        <v>32</v>
      </c>
      <c r="B6" s="41">
        <v>10617.7</v>
      </c>
      <c r="C6" s="41">
        <v>340.1</v>
      </c>
      <c r="D6" s="10">
        <f t="shared" ref="D6:D12" si="0">(C6-B6)</f>
        <v>-10277.6</v>
      </c>
      <c r="E6" s="18">
        <f t="shared" ref="E6:E12" si="1">(C6-B6)/B6*100</f>
        <v>-96.796858076607933</v>
      </c>
      <c r="F6" s="18">
        <f>(C6/C12)*100</f>
        <v>31.313875333763008</v>
      </c>
      <c r="G6" s="39"/>
      <c r="H6" s="39"/>
      <c r="I6" s="39"/>
      <c r="J6" s="39"/>
    </row>
    <row r="7" spans="1:10" x14ac:dyDescent="0.2">
      <c r="A7" s="2" t="s">
        <v>12</v>
      </c>
      <c r="B7" s="41">
        <v>560.9</v>
      </c>
      <c r="C7" s="41">
        <v>523.79999999999995</v>
      </c>
      <c r="D7" s="10">
        <f t="shared" si="0"/>
        <v>-37.100000000000023</v>
      </c>
      <c r="E7" s="18">
        <f t="shared" si="1"/>
        <v>-6.614369762881088</v>
      </c>
      <c r="F7" s="18">
        <f>(C7/C12)*100</f>
        <v>48.227603351440933</v>
      </c>
      <c r="G7" s="40"/>
      <c r="H7" s="40"/>
      <c r="I7" s="40"/>
      <c r="J7" s="40"/>
    </row>
    <row r="8" spans="1:10" x14ac:dyDescent="0.2">
      <c r="A8" s="2" t="s">
        <v>13</v>
      </c>
      <c r="B8" s="41">
        <v>380.8</v>
      </c>
      <c r="C8" s="41">
        <v>19.5</v>
      </c>
      <c r="D8" s="10">
        <f t="shared" si="0"/>
        <v>-361.3</v>
      </c>
      <c r="E8" s="18">
        <f t="shared" si="1"/>
        <v>-94.879201680672267</v>
      </c>
      <c r="F8" s="18">
        <f>(C8/C12)*100</f>
        <v>1.7954147868520394</v>
      </c>
      <c r="G8" s="40"/>
      <c r="H8" s="40"/>
      <c r="I8" s="40"/>
      <c r="J8" s="40"/>
    </row>
    <row r="9" spans="1:10" x14ac:dyDescent="0.2">
      <c r="A9" s="2" t="s">
        <v>14</v>
      </c>
      <c r="B9" s="41">
        <v>211</v>
      </c>
      <c r="C9" s="41">
        <v>18</v>
      </c>
      <c r="D9" s="10">
        <f t="shared" si="0"/>
        <v>-193</v>
      </c>
      <c r="E9" s="18">
        <f t="shared" si="1"/>
        <v>-91.469194312796205</v>
      </c>
      <c r="F9" s="18">
        <f>(C9/C12)*100</f>
        <v>1.6573059570941902</v>
      </c>
      <c r="G9" s="40"/>
      <c r="H9" s="40"/>
      <c r="I9" s="40"/>
      <c r="J9" s="40"/>
    </row>
    <row r="10" spans="1:10" x14ac:dyDescent="0.2">
      <c r="A10" s="2" t="s">
        <v>26</v>
      </c>
      <c r="B10" s="41">
        <v>377.6</v>
      </c>
      <c r="C10" s="41">
        <v>58.9</v>
      </c>
      <c r="D10" s="10">
        <f t="shared" si="0"/>
        <v>-318.70000000000005</v>
      </c>
      <c r="E10" s="18">
        <f t="shared" si="1"/>
        <v>-84.401483050847474</v>
      </c>
      <c r="F10" s="18">
        <f>(C10/C12)*100</f>
        <v>5.4230733818248789</v>
      </c>
      <c r="G10" s="40"/>
      <c r="H10" s="40"/>
      <c r="I10" s="40"/>
      <c r="J10" s="40"/>
    </row>
    <row r="11" spans="1:10" x14ac:dyDescent="0.2">
      <c r="A11" s="2" t="s">
        <v>27</v>
      </c>
      <c r="B11" s="41">
        <v>626</v>
      </c>
      <c r="C11" s="41">
        <v>125.8</v>
      </c>
      <c r="D11" s="10">
        <f t="shared" si="0"/>
        <v>-500.2</v>
      </c>
      <c r="E11" s="18">
        <f t="shared" si="1"/>
        <v>-79.904153354632584</v>
      </c>
      <c r="F11" s="18">
        <f>(C11/C12)*100</f>
        <v>11.582727189024952</v>
      </c>
      <c r="G11" s="40"/>
      <c r="H11" s="40"/>
      <c r="I11" s="40"/>
      <c r="J11" s="40"/>
    </row>
    <row r="12" spans="1:10" x14ac:dyDescent="0.2">
      <c r="A12" s="7" t="s">
        <v>37</v>
      </c>
      <c r="B12" s="42">
        <f>SUM(B6:B11)</f>
        <v>12774</v>
      </c>
      <c r="C12" s="42">
        <f>SUM(C6:C11)</f>
        <v>1086.0999999999999</v>
      </c>
      <c r="D12" s="11">
        <f t="shared" si="0"/>
        <v>-11687.9</v>
      </c>
      <c r="E12" s="19">
        <f t="shared" si="1"/>
        <v>-91.497573195553457</v>
      </c>
      <c r="F12" s="20">
        <f>SUM(F6:F11)</f>
        <v>100</v>
      </c>
      <c r="G12" s="40"/>
      <c r="H12" s="40"/>
      <c r="I12" s="40"/>
      <c r="J12" s="40"/>
    </row>
    <row r="13" spans="1:10" ht="25.5" customHeight="1" x14ac:dyDescent="0.2">
      <c r="A13" s="7" t="s">
        <v>15</v>
      </c>
      <c r="B13" s="5"/>
      <c r="C13" s="5"/>
      <c r="D13" s="13"/>
      <c r="E13" s="15"/>
      <c r="F13" s="14"/>
      <c r="G13" s="40"/>
      <c r="H13" s="40"/>
      <c r="I13" s="40"/>
      <c r="J13" s="40"/>
    </row>
    <row r="14" spans="1:10" x14ac:dyDescent="0.2">
      <c r="A14" s="2" t="s">
        <v>16</v>
      </c>
      <c r="B14" s="41">
        <v>2822.3</v>
      </c>
      <c r="C14" s="41">
        <v>253.8</v>
      </c>
      <c r="D14" s="10">
        <f t="shared" ref="D14:D22" si="2">(C14-B14)</f>
        <v>-2568.5</v>
      </c>
      <c r="E14" s="18">
        <f t="shared" ref="E14:E22" si="3">(C14-B14)/B14*100</f>
        <v>-91.007334443538952</v>
      </c>
      <c r="F14" s="18">
        <f>(C14/C22)*100</f>
        <v>7.8925272879932837</v>
      </c>
      <c r="G14" s="40"/>
      <c r="H14" s="40"/>
      <c r="I14" s="40"/>
      <c r="J14" s="40"/>
    </row>
    <row r="15" spans="1:10" x14ac:dyDescent="0.2">
      <c r="A15" s="2" t="s">
        <v>17</v>
      </c>
      <c r="B15" s="41">
        <v>4075.9</v>
      </c>
      <c r="C15" s="41">
        <v>1761.8</v>
      </c>
      <c r="D15" s="10">
        <f t="shared" si="2"/>
        <v>-2314.1000000000004</v>
      </c>
      <c r="E15" s="18">
        <f t="shared" si="3"/>
        <v>-56.775190755415991</v>
      </c>
      <c r="F15" s="18">
        <f>(C15/C22)*100</f>
        <v>54.787449077961256</v>
      </c>
      <c r="G15" s="40"/>
      <c r="H15" s="40"/>
      <c r="I15" s="40"/>
      <c r="J15" s="40"/>
    </row>
    <row r="16" spans="1:10" x14ac:dyDescent="0.2">
      <c r="A16" s="2" t="s">
        <v>18</v>
      </c>
      <c r="B16" s="41">
        <v>529.1</v>
      </c>
      <c r="C16" s="41">
        <v>232.5</v>
      </c>
      <c r="D16" s="10">
        <f t="shared" si="2"/>
        <v>-296.60000000000002</v>
      </c>
      <c r="E16" s="18">
        <f t="shared" si="3"/>
        <v>-56.057456057456058</v>
      </c>
      <c r="F16" s="18">
        <f>(C16/C22)*100</f>
        <v>7.2301520664241075</v>
      </c>
      <c r="G16" s="40"/>
      <c r="H16" s="40"/>
      <c r="I16" s="40"/>
      <c r="J16" s="40"/>
    </row>
    <row r="17" spans="1:10" x14ac:dyDescent="0.2">
      <c r="A17" s="2" t="s">
        <v>19</v>
      </c>
      <c r="B17" s="41">
        <v>739.5</v>
      </c>
      <c r="C17" s="41">
        <v>340.7</v>
      </c>
      <c r="D17" s="10">
        <f t="shared" si="2"/>
        <v>-398.8</v>
      </c>
      <c r="E17" s="18">
        <f t="shared" si="3"/>
        <v>-53.92832995267073</v>
      </c>
      <c r="F17" s="18">
        <f>(C17/C22)*100</f>
        <v>10.594893802282551</v>
      </c>
      <c r="G17" s="40"/>
      <c r="H17" s="40"/>
      <c r="I17" s="40"/>
      <c r="J17" s="40"/>
    </row>
    <row r="18" spans="1:10" x14ac:dyDescent="0.2">
      <c r="A18" s="2" t="s">
        <v>20</v>
      </c>
      <c r="B18" s="41">
        <v>199</v>
      </c>
      <c r="C18" s="41">
        <v>25.3</v>
      </c>
      <c r="D18" s="10">
        <f t="shared" si="2"/>
        <v>-173.7</v>
      </c>
      <c r="E18" s="18">
        <f t="shared" si="3"/>
        <v>-87.286432160804011</v>
      </c>
      <c r="F18" s="18">
        <f>(C18/C22)*100</f>
        <v>0.78676493453991359</v>
      </c>
      <c r="G18" s="40"/>
      <c r="H18" s="40"/>
      <c r="I18" s="40"/>
      <c r="J18" s="40"/>
    </row>
    <row r="19" spans="1:10" x14ac:dyDescent="0.2">
      <c r="A19" s="2" t="s">
        <v>21</v>
      </c>
      <c r="B19" s="41">
        <v>137.19999999999999</v>
      </c>
      <c r="C19" s="41">
        <v>26.9</v>
      </c>
      <c r="D19" s="10">
        <f t="shared" si="2"/>
        <v>-110.29999999999998</v>
      </c>
      <c r="E19" s="18">
        <f t="shared" si="3"/>
        <v>-80.393586005830898</v>
      </c>
      <c r="F19" s="18">
        <f>(C19/C22)*100</f>
        <v>0.83652081972820858</v>
      </c>
      <c r="G19" s="40"/>
      <c r="H19" s="40"/>
      <c r="I19" s="40"/>
      <c r="J19" s="40"/>
    </row>
    <row r="20" spans="1:10" x14ac:dyDescent="0.2">
      <c r="A20" s="2" t="s">
        <v>26</v>
      </c>
      <c r="B20" s="41">
        <v>168</v>
      </c>
      <c r="C20" s="41">
        <v>69.5</v>
      </c>
      <c r="D20" s="10">
        <f t="shared" si="2"/>
        <v>-98.5</v>
      </c>
      <c r="E20" s="18">
        <f t="shared" si="3"/>
        <v>-58.630952380952387</v>
      </c>
      <c r="F20" s="18">
        <f>(C20/C22)*100</f>
        <v>2.1612712628665611</v>
      </c>
      <c r="G20" s="40"/>
      <c r="H20" s="40"/>
      <c r="I20" s="40"/>
      <c r="J20" s="40"/>
    </row>
    <row r="21" spans="1:10" x14ac:dyDescent="0.2">
      <c r="A21" s="2" t="s">
        <v>38</v>
      </c>
      <c r="B21" s="41">
        <v>2460.9</v>
      </c>
      <c r="C21" s="41">
        <v>505.2</v>
      </c>
      <c r="D21" s="10">
        <f t="shared" si="2"/>
        <v>-1955.7</v>
      </c>
      <c r="E21" s="18">
        <f t="shared" si="3"/>
        <v>-79.470925271242237</v>
      </c>
      <c r="F21" s="18">
        <f>(C21/C22)*100</f>
        <v>15.710420748204124</v>
      </c>
      <c r="G21" s="40"/>
      <c r="H21" s="40"/>
      <c r="I21" s="40"/>
      <c r="J21" s="40"/>
    </row>
    <row r="22" spans="1:10" x14ac:dyDescent="0.2">
      <c r="A22" s="7" t="s">
        <v>22</v>
      </c>
      <c r="B22" s="42">
        <f>SUM(B14:B21)</f>
        <v>11131.900000000001</v>
      </c>
      <c r="C22" s="42">
        <f>SUM(C14:C21)</f>
        <v>3215.7</v>
      </c>
      <c r="D22" s="11">
        <f t="shared" si="2"/>
        <v>-7916.2000000000016</v>
      </c>
      <c r="E22" s="19">
        <f t="shared" si="3"/>
        <v>-71.112748048401443</v>
      </c>
      <c r="F22" s="20">
        <f>SUM(F14:F21)</f>
        <v>100.00000000000001</v>
      </c>
      <c r="G22" s="40"/>
      <c r="H22" s="40"/>
      <c r="I22" s="40"/>
      <c r="J22" s="40"/>
    </row>
    <row r="23" spans="1:10" ht="25.5" customHeight="1" x14ac:dyDescent="0.2">
      <c r="A23" s="7" t="s">
        <v>25</v>
      </c>
      <c r="B23" s="5"/>
      <c r="C23" s="5"/>
      <c r="D23" s="13"/>
      <c r="E23" s="15"/>
      <c r="F23" s="14"/>
      <c r="G23" s="40"/>
      <c r="H23" s="40"/>
      <c r="I23" s="40"/>
      <c r="J23" s="40"/>
    </row>
    <row r="24" spans="1:10" x14ac:dyDescent="0.2">
      <c r="A24" s="1" t="s">
        <v>23</v>
      </c>
      <c r="B24" s="11">
        <v>1642.1</v>
      </c>
      <c r="C24" s="11">
        <v>-2129.4</v>
      </c>
      <c r="D24" s="10">
        <f t="shared" ref="D24" si="4">(C24-B24)</f>
        <v>-3771.5</v>
      </c>
      <c r="E24" s="18">
        <f t="shared" ref="E24" si="5">(C24-B24)/B24*100</f>
        <v>-229.67541562633212</v>
      </c>
      <c r="F24" s="17" t="s">
        <v>31</v>
      </c>
      <c r="G24" s="40"/>
      <c r="H24" s="40"/>
      <c r="I24" s="40"/>
      <c r="J24" s="40"/>
    </row>
    <row r="25" spans="1:10" x14ac:dyDescent="0.2">
      <c r="A25" s="1" t="s">
        <v>39</v>
      </c>
      <c r="B25" s="11">
        <f>(B24/B12)*100</f>
        <v>12.855018005323313</v>
      </c>
      <c r="C25" s="11">
        <f>(C24/C12)*100</f>
        <v>-196.05929472424273</v>
      </c>
      <c r="D25" s="11">
        <f t="shared" ref="D25:D31" si="6">(C25-B25)</f>
        <v>-208.91431272956603</v>
      </c>
      <c r="E25" s="17" t="s">
        <v>31</v>
      </c>
      <c r="F25" s="17" t="s">
        <v>31</v>
      </c>
      <c r="G25" s="40"/>
      <c r="H25" s="40"/>
      <c r="I25" s="40"/>
      <c r="J25" s="40"/>
    </row>
    <row r="26" spans="1:10" x14ac:dyDescent="0.2">
      <c r="A26" s="21" t="s">
        <v>40</v>
      </c>
      <c r="B26" s="10">
        <v>-138.4</v>
      </c>
      <c r="C26" s="10">
        <v>-409.2</v>
      </c>
      <c r="D26" s="10">
        <f t="shared" si="6"/>
        <v>-270.79999999999995</v>
      </c>
      <c r="E26" s="18">
        <f t="shared" ref="E26:E30" si="7">(C26-B26)/B26*100</f>
        <v>195.66473988439301</v>
      </c>
      <c r="F26" s="16" t="s">
        <v>31</v>
      </c>
      <c r="G26" s="40"/>
      <c r="H26" s="40"/>
      <c r="I26" s="40"/>
      <c r="J26" s="40"/>
    </row>
    <row r="27" spans="1:10" x14ac:dyDescent="0.2">
      <c r="A27" s="22" t="s">
        <v>24</v>
      </c>
      <c r="B27" s="11">
        <v>1503.7</v>
      </c>
      <c r="C27" s="11">
        <v>-2538.6</v>
      </c>
      <c r="D27" s="10">
        <f t="shared" si="6"/>
        <v>-4042.3</v>
      </c>
      <c r="E27" s="18">
        <f t="shared" si="7"/>
        <v>-268.82356853095695</v>
      </c>
      <c r="F27" s="17" t="s">
        <v>31</v>
      </c>
      <c r="G27" s="40"/>
      <c r="H27" s="40"/>
      <c r="I27" s="40"/>
      <c r="J27" s="40"/>
    </row>
    <row r="28" spans="1:10" x14ac:dyDescent="0.2">
      <c r="A28" s="21" t="s">
        <v>33</v>
      </c>
      <c r="B28" s="10">
        <v>-276.2</v>
      </c>
      <c r="C28" s="10">
        <v>441.5</v>
      </c>
      <c r="D28" s="10">
        <f t="shared" si="6"/>
        <v>717.7</v>
      </c>
      <c r="E28" s="18">
        <f t="shared" si="7"/>
        <v>-259.84793627805942</v>
      </c>
      <c r="F28" s="16" t="s">
        <v>31</v>
      </c>
      <c r="G28" s="40"/>
      <c r="H28" s="40"/>
      <c r="I28" s="40"/>
      <c r="J28" s="40"/>
    </row>
    <row r="29" spans="1:10" x14ac:dyDescent="0.2">
      <c r="A29" s="21" t="s">
        <v>34</v>
      </c>
      <c r="B29" s="10">
        <v>0</v>
      </c>
      <c r="C29" s="10">
        <v>0</v>
      </c>
      <c r="D29" s="10">
        <f t="shared" si="6"/>
        <v>0</v>
      </c>
      <c r="E29" s="18">
        <v>0</v>
      </c>
      <c r="F29" s="16" t="s">
        <v>31</v>
      </c>
      <c r="G29" s="40"/>
      <c r="H29" s="40"/>
      <c r="I29" s="40"/>
      <c r="J29" s="40"/>
    </row>
    <row r="30" spans="1:10" x14ac:dyDescent="0.2">
      <c r="A30" s="1" t="s">
        <v>0</v>
      </c>
      <c r="B30" s="11">
        <v>1227.5</v>
      </c>
      <c r="C30" s="11">
        <v>-2097.1</v>
      </c>
      <c r="D30" s="10">
        <f t="shared" si="6"/>
        <v>-3324.6</v>
      </c>
      <c r="E30" s="18">
        <f t="shared" si="7"/>
        <v>-270.84317718940935</v>
      </c>
      <c r="F30" s="17" t="s">
        <v>31</v>
      </c>
      <c r="G30" s="40"/>
      <c r="H30" s="40"/>
      <c r="I30" s="40"/>
      <c r="J30" s="40"/>
    </row>
    <row r="31" spans="1:10" x14ac:dyDescent="0.2">
      <c r="A31" s="7" t="s">
        <v>41</v>
      </c>
      <c r="B31" s="12">
        <f>(B30/B12)*100</f>
        <v>9.6093627681227485</v>
      </c>
      <c r="C31" s="12">
        <f>(C30/C12)*100</f>
        <v>-193.08535125679037</v>
      </c>
      <c r="D31" s="11">
        <f t="shared" si="6"/>
        <v>-202.69471402491311</v>
      </c>
      <c r="E31" s="17" t="s">
        <v>31</v>
      </c>
      <c r="F31" s="17" t="s">
        <v>31</v>
      </c>
      <c r="G31" s="40"/>
      <c r="H31" s="40"/>
      <c r="I31" s="40"/>
      <c r="J31" s="40"/>
    </row>
    <row r="32" spans="1:10" ht="25.5" customHeight="1" x14ac:dyDescent="0.2">
      <c r="A32" s="56" t="s">
        <v>4</v>
      </c>
      <c r="B32" s="56"/>
      <c r="C32" s="56"/>
      <c r="D32" s="56"/>
      <c r="E32" s="56"/>
      <c r="F32" s="56"/>
    </row>
    <row r="33" spans="1:6" ht="63.75" customHeight="1" x14ac:dyDescent="0.2">
      <c r="A33" s="52" t="s">
        <v>28</v>
      </c>
      <c r="B33" s="52"/>
      <c r="C33" s="52"/>
      <c r="D33" s="52"/>
      <c r="E33" s="52"/>
      <c r="F33" s="52"/>
    </row>
    <row r="34" spans="1:6" ht="51" customHeight="1" x14ac:dyDescent="0.2">
      <c r="A34" s="52" t="s">
        <v>30</v>
      </c>
      <c r="B34" s="52"/>
      <c r="C34" s="52"/>
      <c r="D34" s="52"/>
      <c r="E34" s="52"/>
      <c r="F34" s="52"/>
    </row>
    <row r="35" spans="1:6" ht="89.25" customHeight="1" x14ac:dyDescent="0.2">
      <c r="A35" s="57" t="s">
        <v>48</v>
      </c>
      <c r="B35" s="57"/>
      <c r="C35" s="57"/>
      <c r="D35" s="57"/>
      <c r="E35" s="57"/>
      <c r="F35" s="57"/>
    </row>
    <row r="36" spans="1:6" ht="51" customHeight="1" x14ac:dyDescent="0.2">
      <c r="A36" s="57" t="s">
        <v>42</v>
      </c>
      <c r="B36" s="57"/>
      <c r="C36" s="57"/>
      <c r="D36" s="57"/>
      <c r="E36" s="57"/>
      <c r="F36" s="57"/>
    </row>
    <row r="37" spans="1:6" ht="25.5" customHeight="1" x14ac:dyDescent="0.2">
      <c r="A37" s="57" t="s">
        <v>43</v>
      </c>
      <c r="B37" s="57"/>
      <c r="C37" s="57"/>
      <c r="D37" s="57"/>
      <c r="E37" s="57"/>
      <c r="F37" s="57"/>
    </row>
    <row r="38" spans="1:6" ht="51" customHeight="1" x14ac:dyDescent="0.2">
      <c r="A38" s="57" t="s">
        <v>44</v>
      </c>
      <c r="B38" s="58"/>
      <c r="C38" s="58"/>
      <c r="D38" s="58"/>
      <c r="E38" s="58"/>
      <c r="F38" s="58"/>
    </row>
    <row r="39" spans="1:6" ht="38.25" customHeight="1" x14ac:dyDescent="0.2">
      <c r="A39" s="57" t="s">
        <v>45</v>
      </c>
      <c r="B39" s="57"/>
      <c r="C39" s="57"/>
      <c r="D39" s="57"/>
      <c r="E39" s="57"/>
      <c r="F39" s="57"/>
    </row>
    <row r="40" spans="1:6" x14ac:dyDescent="0.2">
      <c r="A40" s="24"/>
      <c r="B40" s="24"/>
      <c r="C40" s="24"/>
      <c r="D40" s="24"/>
      <c r="E40" s="24"/>
      <c r="F40" s="24"/>
    </row>
    <row r="41" spans="1:6" x14ac:dyDescent="0.2">
      <c r="A41" s="24"/>
      <c r="B41" s="24"/>
      <c r="C41" s="24"/>
      <c r="D41" s="24"/>
      <c r="E41" s="24"/>
      <c r="F41" s="24"/>
    </row>
    <row r="42" spans="1:6" x14ac:dyDescent="0.2">
      <c r="A42" s="24"/>
      <c r="B42" s="24"/>
      <c r="C42" s="24"/>
      <c r="D42" s="24"/>
      <c r="E42" s="24"/>
      <c r="F42" s="24"/>
    </row>
    <row r="43" spans="1:6" x14ac:dyDescent="0.2">
      <c r="A43" s="24"/>
      <c r="B43" s="24"/>
      <c r="C43" s="24"/>
      <c r="D43" s="24"/>
      <c r="E43" s="24"/>
      <c r="F43" s="24"/>
    </row>
    <row r="44" spans="1:6" x14ac:dyDescent="0.2">
      <c r="A44" s="24"/>
      <c r="B44" s="24"/>
      <c r="C44" s="24"/>
      <c r="D44" s="24"/>
      <c r="E44" s="24"/>
      <c r="F44" s="24"/>
    </row>
    <row r="45" spans="1:6" x14ac:dyDescent="0.2">
      <c r="A45" s="24"/>
      <c r="B45" s="24"/>
      <c r="C45" s="24"/>
      <c r="D45" s="24"/>
      <c r="E45" s="24"/>
      <c r="F45" s="24"/>
    </row>
    <row r="46" spans="1:6" x14ac:dyDescent="0.2">
      <c r="A46" s="24"/>
      <c r="B46" s="24"/>
      <c r="C46" s="24"/>
      <c r="D46" s="24"/>
      <c r="E46" s="24"/>
      <c r="F46" s="24"/>
    </row>
  </sheetData>
  <mergeCells count="11">
    <mergeCell ref="A35:F35"/>
    <mergeCell ref="A36:F36"/>
    <mergeCell ref="A37:F37"/>
    <mergeCell ref="A38:F38"/>
    <mergeCell ref="A39:F39"/>
    <mergeCell ref="A34:F34"/>
    <mergeCell ref="A1:F1"/>
    <mergeCell ref="A2:F2"/>
    <mergeCell ref="A3:F3"/>
    <mergeCell ref="A32:F32"/>
    <mergeCell ref="A33:F33"/>
  </mergeCells>
  <pageMargins left="0.45" right="0.45" top="0.5" bottom="0.5" header="0.3" footer="0.3"/>
  <pageSetup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1</vt:lpstr>
      <vt:lpstr>Table 2</vt:lpstr>
      <vt:lpstr>Table 3</vt:lpstr>
      <vt:lpstr>Table 4</vt:lpstr>
      <vt:lpstr>Table 5</vt:lpstr>
      <vt:lpstr>Table 6</vt:lpstr>
      <vt:lpstr>'Table 1'!Print_Area</vt:lpstr>
      <vt:lpstr>'Table 2'!Print_Area</vt:lpstr>
      <vt:lpstr>'Table 3'!Print_Area</vt:lpstr>
      <vt:lpstr>'Table 4'!Print_Area</vt:lpstr>
      <vt:lpstr>'Table 5'!Print_Area</vt:lpstr>
      <vt:lpstr>'Table 6'!Print_Area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Smallen, David (RITA)</cp:lastModifiedBy>
  <cp:lastPrinted>2020-09-09T17:58:14Z</cp:lastPrinted>
  <dcterms:created xsi:type="dcterms:W3CDTF">2012-05-10T15:47:12Z</dcterms:created>
  <dcterms:modified xsi:type="dcterms:W3CDTF">2020-09-09T19:01:57Z</dcterms:modified>
</cp:coreProperties>
</file>