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0\3Q 2020\"/>
    </mc:Choice>
  </mc:AlternateContent>
  <bookViews>
    <workbookView xWindow="-30" yWindow="-30" windowWidth="14520" windowHeight="11760" tabRatio="864"/>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62913"/>
</workbook>
</file>

<file path=xl/calcChain.xml><?xml version="1.0" encoding="utf-8"?>
<calcChain xmlns="http://schemas.openxmlformats.org/spreadsheetml/2006/main">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E21" i="30" l="1"/>
  <c r="D21" i="30"/>
  <c r="E20" i="30"/>
  <c r="D20" i="30"/>
  <c r="E19" i="30"/>
  <c r="D19" i="30"/>
  <c r="E18" i="30"/>
  <c r="D18" i="30"/>
  <c r="E17" i="30"/>
  <c r="D17" i="30"/>
  <c r="E16" i="30"/>
  <c r="D16" i="30"/>
  <c r="E15" i="30"/>
  <c r="D15" i="30"/>
  <c r="E14" i="30"/>
  <c r="D14" i="30"/>
  <c r="C31" i="30"/>
  <c r="B25" i="30"/>
  <c r="E11" i="30"/>
  <c r="D11" i="30"/>
  <c r="E10" i="30"/>
  <c r="D10" i="30"/>
  <c r="E9" i="30"/>
  <c r="D9" i="30"/>
  <c r="E8" i="30"/>
  <c r="D8" i="30"/>
  <c r="E7" i="30"/>
  <c r="D7" i="30"/>
  <c r="E6" i="30"/>
  <c r="D6" i="30"/>
  <c r="F21" i="31"/>
  <c r="E21" i="31"/>
  <c r="D21" i="31"/>
  <c r="E20" i="31"/>
  <c r="D20" i="31"/>
  <c r="E19" i="31"/>
  <c r="D19" i="31"/>
  <c r="E18" i="31"/>
  <c r="D18" i="31"/>
  <c r="E17" i="31"/>
  <c r="D17" i="31"/>
  <c r="E16" i="31"/>
  <c r="D16" i="31"/>
  <c r="E15" i="31"/>
  <c r="D15" i="31"/>
  <c r="E14" i="31"/>
  <c r="D14" i="31"/>
  <c r="C25" i="31"/>
  <c r="B31" i="31"/>
  <c r="E11" i="31"/>
  <c r="D11" i="31"/>
  <c r="E10" i="31"/>
  <c r="D10" i="31"/>
  <c r="E9" i="31"/>
  <c r="D9" i="31"/>
  <c r="E8" i="31"/>
  <c r="D8" i="31"/>
  <c r="E7" i="31"/>
  <c r="D7" i="31"/>
  <c r="E6" i="31"/>
  <c r="D6" i="31"/>
  <c r="F15" i="31" l="1"/>
  <c r="F17" i="31"/>
  <c r="F8" i="31"/>
  <c r="F11" i="31"/>
  <c r="C31" i="31"/>
  <c r="D31" i="31" s="1"/>
  <c r="F6" i="31"/>
  <c r="F9" i="31"/>
  <c r="F7" i="31"/>
  <c r="F10" i="31"/>
  <c r="F7" i="30"/>
  <c r="F11" i="30"/>
  <c r="E22" i="30"/>
  <c r="B31" i="30"/>
  <c r="D31" i="30" s="1"/>
  <c r="F20" i="30"/>
  <c r="F21" i="30"/>
  <c r="F19" i="30"/>
  <c r="F14" i="30"/>
  <c r="F17" i="30"/>
  <c r="D22" i="31"/>
  <c r="F15" i="30"/>
  <c r="F19" i="31"/>
  <c r="F18" i="30"/>
  <c r="F9" i="30"/>
  <c r="F16" i="30"/>
  <c r="D22" i="30"/>
  <c r="E12" i="30"/>
  <c r="C25" i="30"/>
  <c r="D25" i="30" s="1"/>
  <c r="F6" i="30"/>
  <c r="F8" i="30"/>
  <c r="F10" i="30"/>
  <c r="D12" i="30"/>
  <c r="D12" i="31"/>
  <c r="E22" i="31"/>
  <c r="B25" i="31"/>
  <c r="D25" i="31" s="1"/>
  <c r="E12" i="31"/>
  <c r="F14" i="31"/>
  <c r="F16" i="31"/>
  <c r="F18" i="31"/>
  <c r="F20" i="31"/>
  <c r="C31" i="32"/>
  <c r="F22" i="31" l="1"/>
  <c r="F12" i="31"/>
  <c r="F22" i="30"/>
  <c r="F12" i="30"/>
  <c r="C25" i="32"/>
  <c r="G5" i="27"/>
  <c r="B31" i="32" l="1"/>
  <c r="B25" i="32" l="1"/>
  <c r="F21" i="32" l="1"/>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F18" i="32" l="1"/>
  <c r="F14" i="32"/>
  <c r="F16" i="32"/>
  <c r="F19" i="32"/>
  <c r="E22" i="32"/>
  <c r="F9" i="32"/>
  <c r="F10" i="32"/>
  <c r="F8" i="32"/>
  <c r="F11" i="32"/>
  <c r="D22" i="32"/>
  <c r="D31" i="32"/>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<sst xmlns="http://schemas.openxmlformats.org/spreadsheetml/2006/main" count="221" uniqueCount="67">
  <si>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</si>
  <si>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</si>
  <si>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</si>
  <si>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</si>
  <si>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</si>
  <si>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</si>
  <si>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</si>
  <si>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</si>
  <si>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</si>
  <si>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</si>
  <si>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</si>
  <si>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</si>
  <si>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</si>
  <si>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</si>
  <si>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</si>
  <si>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</si>
  <si>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</si>
  <si>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</si>
  <si>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</si>
  <si>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</si>
  <si>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</si>
  <si>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</si>
  <si>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</si>
  <si>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</si>
  <si>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</si>
  <si>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</si>
  <si>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</si>
  <si>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</si>
  <si>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</si>
  <si>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</si>
  <si>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</si>
  <si>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</si>
  <si>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</si>
  <si>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</si>
  <si>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</si>
  <si>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</si>
  <si>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</si>
  <si>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</si>
  <si>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</si>
  <si>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</si>
  <si>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</si>
  <si>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</si>
  <si>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</si>
  <si>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</si>
  <si>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</si>
  <si>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</si>
  <si>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</si>
  <si>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</si>
  <si>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</si>
  <si>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3Q                 2019</t>
  </si>
  <si>
    <t>4Q                 2019</t>
  </si>
  <si>
    <t>2019-2020 % Change</t>
  </si>
  <si>
    <t>Table 6. International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</si>
  <si>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</si>
  <si>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5. Domestic Quarterly U.S. Scheduled Passenger Airlines Revenue, Expenses and Profits</t>
  </si>
  <si>
    <r>
      <t>Table 1.</t>
    </r>
    <r>
      <rPr>
        <b/>
        <sz val="10"/>
        <color rgb="FF00B050"/>
        <rFont val="Arial"/>
        <family val="2"/>
      </rPr>
      <t xml:space="preserve"> </t>
    </r>
    <r>
      <rPr>
        <b/>
        <sz val="10"/>
        <color theme="1"/>
        <rFont val="Arial"/>
        <family val="2"/>
      </rPr>
      <t>Quarterly U.S. Scheduled Service Passenger Airlines Financial Reports</t>
    </r>
  </si>
  <si>
    <t>1Q                 2020</t>
  </si>
  <si>
    <t>Table 3. International Quarterly U.S. Scheduled Service Passenger Airlines Financial Reports</t>
  </si>
  <si>
    <t>Table 2. Domestic Quarterly U.S. Scheduled Service Passenger Airlines Financial Reports</t>
  </si>
  <si>
    <t>2Q                 2020</t>
  </si>
  <si>
    <t>3Q                 2020</t>
  </si>
  <si>
    <t>Dollar Change          3Q2019-3Q2020</t>
  </si>
  <si>
    <t>3Q 2019</t>
  </si>
  <si>
    <t>3Q 2020</t>
  </si>
  <si>
    <t>% of 3Q 2020 Revenue or Expense Total</t>
  </si>
  <si>
    <t>Reports from 22 airlines in 3Q 2020</t>
  </si>
  <si>
    <t>Reports from 17 airlines in 3Q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</si>
</sst>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cellStyleXfs>
  <cellXfs count="59">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0" fontId="0" fillId="0" borderId="0" xfId="0"/>
    <xf numFmtId="0" fontId="7" fillId="0" borderId="0" xfId="1"/>
    <xf numFmtId="0" fontId="1" fillId="0" borderId="0" xfId="8"/>
    <xf numFmtId="0" fontId="9" fillId="0" borderId="1" xfId="8" applyFont="1" applyBorder="1"/>
    <xf numFmtId="0" fontId="8" fillId="0" borderId="1" xfId="8" applyFont="1" applyBorder="1" applyAlignment="1">
      <alignment horizontal="center" wrapText="1"/>
    </xf>
    <xf numFmtId="0" fontId="8" fillId="0" borderId="0" xfId="8" applyFont="1" applyAlignment="1">
      <alignment vertical="center"/>
    </xf>
    <xf numFmtId="3" fontId="9" fillId="0" borderId="0" xfId="8" applyNumberFormat="1" applyFont="1"/>
    <xf numFmtId="164" fontId="9" fillId="0" borderId="0" xfId="8" applyNumberFormat="1" applyFont="1"/>
    <xf numFmtId="0" fontId="8" fillId="0" borderId="1" xfId="8" applyFont="1" applyBorder="1" applyAlignment="1">
      <alignment vertical="center"/>
    </xf>
    <xf numFmtId="3" fontId="9" fillId="0" borderId="1" xfId="8" applyNumberFormat="1" applyFont="1" applyBorder="1"/>
    <xf numFmtId="0" fontId="8" fillId="0" borderId="1" xfId="8" applyFont="1" applyBorder="1" applyAlignment="1">
      <alignment horizontal="center"/>
    </xf>
    <xf numFmtId="0" fontId="0" fillId="0" borderId="0" xfId="0" applyAlignment="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1" fillId="0" borderId="0" xfId="0" applyFont="1" applyAlignment="1"/>
    <xf numFmtId="0" fontId="11" fillId="0" borderId="0" xfId="0" applyFont="1"/>
    <xf numFmtId="165" fontId="0" fillId="0" borderId="0" xfId="0" applyNumberFormat="1"/>
    <xf numFmtId="165" fontId="6" fillId="0" borderId="1" xfId="0" applyNumberFormat="1" applyFont="1" applyBorder="1"/>
    <xf numFmtId="3" fontId="9" fillId="0" borderId="0" xfId="3" applyNumberFormat="1" applyFont="1"/>
    <xf numFmtId="3" fontId="1" fillId="0" borderId="0" xfId="8" applyNumberFormat="1"/>
    <xf numFmtId="0" fontId="8" fillId="0" borderId="0" xfId="8" applyFont="1" applyAlignment="1"/>
    <xf numFmtId="0" fontId="8" fillId="0" borderId="0" xfId="8" applyFont="1" applyAlignment="1">
      <alignment vertical="center"/>
    </xf>
    <xf numFmtId="0" fontId="9" fillId="0" borderId="0" xfId="8" applyFont="1" applyAlignment="1">
      <alignment vertical="center"/>
    </xf>
    <xf numFmtId="0" fontId="9" fillId="0" borderId="2" xfId="8" applyFont="1" applyBorder="1"/>
    <xf numFmtId="0" fontId="9" fillId="0" borderId="0" xfId="8" applyFont="1" applyBorder="1"/>
    <xf numFmtId="0" fontId="9" fillId="0" borderId="0" xfId="8" applyFont="1" applyAlignment="1">
      <alignment wrapText="1"/>
    </xf>
    <xf numFmtId="0" fontId="6" fillId="0" borderId="0" xfId="8" applyFont="1" applyAlignment="1"/>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xf numFmtId="0" fontId="7" fillId="0" borderId="0" xfId="1" applyFont="1" applyAlignment="1">
      <alignment wrapText="1"/>
    </xf>
    <xf numFmtId="0" fontId="7" fillId="0" borderId="0" xfId="1" applyAlignment="1">
      <alignment wrapText="1"/>
    </xf>
  </cellXfs>
  <cellStyles count="9">
    <cellStyle name="Normal" xfId="0" builtinId="0"/>
    <cellStyle name="Normal 2" xfId="1"/>
    <cellStyle name="Normal 3" xfId="2"/>
    <cellStyle name="Normal 3 2" xfId="4"/>
    <cellStyle name="Normal 3 2 2" xfId="7"/>
    <cellStyle name="Normal 3 3" xfId="8"/>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zoomScaleNormal="100" workbookViewId="0">
      <selection activeCell="B19" sqref="B19"/>
    </sheetView>
  </sheetViews>
  <sheetFormatPr defaultColWidth="9.28515625" defaultRowHeight="15" x14ac:dyDescent="0.25"/>
  <cols>
    <col min="1" max="1" width="30" style="25" customWidth="1"/>
    <col min="2" max="6" width="9.5703125" style="25" customWidth="1"/>
    <col min="7" max="7" width="14.28515625" style="25" customWidth="1"/>
    <col min="8" max="16384" width="9.28515625" style="25"/>
  </cols>
  <sheetData>
    <row r="1" spans="1:8" ht="25.5" customHeight="1" x14ac:dyDescent="0.25">
      <c r="A1" s="45" t="s">
        <v>55</v>
      </c>
      <c r="B1" s="45"/>
      <c r="C1" s="45"/>
      <c r="D1" s="45"/>
      <c r="E1" s="45"/>
      <c r="F1" s="45"/>
      <c r="G1" s="45"/>
    </row>
    <row r="2" spans="1:8" ht="12.75" customHeight="1" x14ac:dyDescent="0.25">
      <c r="A2" s="46" t="s">
        <v>65</v>
      </c>
      <c r="B2" s="46"/>
      <c r="C2" s="46"/>
      <c r="D2" s="46"/>
      <c r="E2" s="46"/>
      <c r="F2" s="46"/>
      <c r="G2" s="46"/>
    </row>
    <row r="3" spans="1:8" ht="12.75" customHeight="1" x14ac:dyDescent="0.25">
      <c r="A3" s="47" t="s">
        <v>29</v>
      </c>
      <c r="B3" s="47"/>
      <c r="C3" s="47"/>
      <c r="D3" s="47"/>
      <c r="E3" s="47"/>
      <c r="F3" s="47"/>
      <c r="G3" s="47"/>
    </row>
    <row r="4" spans="1:8" ht="51.75" customHeight="1" x14ac:dyDescent="0.25">
      <c r="A4" s="26"/>
      <c r="B4" s="27" t="s">
        <v>49</v>
      </c>
      <c r="C4" s="27" t="s">
        <v>50</v>
      </c>
      <c r="D4" s="27" t="s">
        <v>56</v>
      </c>
      <c r="E4" s="27" t="s">
        <v>59</v>
      </c>
      <c r="F4" s="27" t="s">
        <v>60</v>
      </c>
      <c r="G4" s="27" t="s">
        <v>61</v>
      </c>
    </row>
    <row r="5" spans="1:8" ht="12.75" customHeight="1" x14ac:dyDescent="0.25">
      <c r="A5" s="28" t="s">
        <v>0</v>
      </c>
      <c r="B5" s="29">
        <v>4534.3999999999996</v>
      </c>
      <c r="C5" s="43">
        <v>3417.1</v>
      </c>
      <c r="D5" s="43">
        <v>-5244.9</v>
      </c>
      <c r="E5" s="43">
        <v>-11040.4</v>
      </c>
      <c r="F5" s="43">
        <v>-11785.7</v>
      </c>
      <c r="G5" s="29">
        <f>(F5-B5)</f>
        <v>-16320.1</v>
      </c>
      <c r="H5" s="30"/>
    </row>
    <row r="6" spans="1:8" ht="12.75" customHeight="1" x14ac:dyDescent="0.25">
      <c r="A6" s="28" t="s">
        <v>1</v>
      </c>
      <c r="B6" s="29">
        <v>6386.4</v>
      </c>
      <c r="C6" s="29">
        <v>4579</v>
      </c>
      <c r="D6" s="29">
        <v>-4559.8999999999996</v>
      </c>
      <c r="E6" s="29">
        <v>-16239.1</v>
      </c>
      <c r="F6" s="29">
        <v>-15936.2</v>
      </c>
      <c r="G6" s="29">
        <f t="shared" ref="G6:G13" si="0">(F6-B6)</f>
        <v>-22322.6</v>
      </c>
      <c r="H6" s="30"/>
    </row>
    <row r="7" spans="1:8" ht="12.75" customHeight="1" x14ac:dyDescent="0.25">
      <c r="A7" s="28" t="s">
        <v>5</v>
      </c>
      <c r="B7" s="29">
        <v>51379.6</v>
      </c>
      <c r="C7" s="29">
        <v>48899.3</v>
      </c>
      <c r="D7" s="29">
        <v>37337.599999999999</v>
      </c>
      <c r="E7" s="29">
        <v>7840.7</v>
      </c>
      <c r="F7" s="29">
        <v>14019.1</v>
      </c>
      <c r="G7" s="29">
        <f t="shared" si="0"/>
        <v>-37360.5</v>
      </c>
      <c r="H7" s="30"/>
    </row>
    <row r="8" spans="1:8" ht="12.75" customHeight="1" x14ac:dyDescent="0.25">
      <c r="A8" s="28" t="s">
        <v>6</v>
      </c>
      <c r="B8" s="29">
        <v>38369.599999999999</v>
      </c>
      <c r="C8" s="29">
        <v>36015.699999999997</v>
      </c>
      <c r="D8" s="29">
        <v>26789.200000000001</v>
      </c>
      <c r="E8" s="29">
        <v>3987.1</v>
      </c>
      <c r="F8" s="29">
        <v>8181.7</v>
      </c>
      <c r="G8" s="29">
        <f t="shared" si="0"/>
        <v>-30187.899999999998</v>
      </c>
      <c r="H8" s="30"/>
    </row>
    <row r="9" spans="1:8" ht="12.75" customHeight="1" x14ac:dyDescent="0.25">
      <c r="A9" s="28" t="s">
        <v>7</v>
      </c>
      <c r="B9" s="29">
        <v>1526.3</v>
      </c>
      <c r="C9" s="29">
        <v>1428.3</v>
      </c>
      <c r="D9" s="29">
        <v>1225.8</v>
      </c>
      <c r="E9" s="29">
        <v>221.2</v>
      </c>
      <c r="F9" s="29">
        <v>601.29999999999995</v>
      </c>
      <c r="G9" s="29">
        <f t="shared" si="0"/>
        <v>-925</v>
      </c>
      <c r="H9" s="30"/>
    </row>
    <row r="10" spans="1:8" ht="12.75" customHeight="1" x14ac:dyDescent="0.25">
      <c r="A10" s="28" t="s">
        <v>8</v>
      </c>
      <c r="B10" s="29">
        <v>747.2</v>
      </c>
      <c r="C10" s="29">
        <v>699.5</v>
      </c>
      <c r="D10" s="29">
        <v>656.4</v>
      </c>
      <c r="E10" s="29">
        <v>80.8</v>
      </c>
      <c r="F10" s="29">
        <v>61.9</v>
      </c>
      <c r="G10" s="29">
        <f t="shared" si="0"/>
        <v>-685.30000000000007</v>
      </c>
      <c r="H10" s="30"/>
    </row>
    <row r="11" spans="1:8" ht="12.75" customHeight="1" x14ac:dyDescent="0.25">
      <c r="A11" s="28" t="s">
        <v>3</v>
      </c>
      <c r="B11" s="29">
        <v>44993.2</v>
      </c>
      <c r="C11" s="29">
        <v>44320.3</v>
      </c>
      <c r="D11" s="29">
        <v>41897.4</v>
      </c>
      <c r="E11" s="29">
        <v>24079.8</v>
      </c>
      <c r="F11" s="29">
        <v>29955.3</v>
      </c>
      <c r="G11" s="29">
        <f t="shared" si="0"/>
        <v>-15037.899999999998</v>
      </c>
      <c r="H11" s="30"/>
    </row>
    <row r="12" spans="1:8" ht="12.75" customHeight="1" x14ac:dyDescent="0.25">
      <c r="A12" s="28" t="s">
        <v>9</v>
      </c>
      <c r="B12" s="29">
        <v>8505.7999999999993</v>
      </c>
      <c r="C12" s="29">
        <v>8054.1</v>
      </c>
      <c r="D12" s="29">
        <v>6392.7</v>
      </c>
      <c r="E12" s="29">
        <v>1152.0999999999999</v>
      </c>
      <c r="F12" s="29">
        <v>2065.6999999999998</v>
      </c>
      <c r="G12" s="29">
        <f t="shared" si="0"/>
        <v>-6440.0999999999995</v>
      </c>
      <c r="H12" s="30"/>
    </row>
    <row r="13" spans="1:8" ht="12.75" customHeight="1" x14ac:dyDescent="0.25">
      <c r="A13" s="31" t="s">
        <v>10</v>
      </c>
      <c r="B13" s="32">
        <v>15389.9</v>
      </c>
      <c r="C13" s="32">
        <v>15476.3</v>
      </c>
      <c r="D13" s="32">
        <v>14432</v>
      </c>
      <c r="E13" s="32">
        <v>11287.3</v>
      </c>
      <c r="F13" s="32">
        <v>12437.5</v>
      </c>
      <c r="G13" s="32">
        <f t="shared" si="0"/>
        <v>-2952.3999999999996</v>
      </c>
      <c r="H13" s="30"/>
    </row>
    <row r="14" spans="1:8" ht="30" customHeight="1" x14ac:dyDescent="0.25">
      <c r="A14" s="48" t="s">
        <v>4</v>
      </c>
      <c r="B14" s="48"/>
      <c r="C14" s="48"/>
      <c r="D14" s="48"/>
      <c r="E14" s="48"/>
      <c r="F14" s="49"/>
      <c r="G14" s="49"/>
    </row>
    <row r="15" spans="1:8" ht="102" customHeight="1" x14ac:dyDescent="0.25">
      <c r="A15" s="50" t="s">
        <v>46</v>
      </c>
      <c r="B15" s="50"/>
      <c r="C15" s="50"/>
      <c r="D15" s="50"/>
      <c r="E15" s="50"/>
      <c r="F15" s="50"/>
      <c r="G15" s="50"/>
    </row>
    <row r="19" spans="2:8" x14ac:dyDescent="0.25">
      <c r="B19" s="44"/>
    </row>
    <row r="20" spans="2:8" x14ac:dyDescent="0.25">
      <c r="H20" s="4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C24" sqref="C24"/>
    </sheetView>
  </sheetViews>
  <sheetFormatPr defaultColWidth="9.28515625" defaultRowHeight="15" x14ac:dyDescent="0.25"/>
  <cols>
    <col min="1" max="1" width="30" style="25" customWidth="1"/>
    <col min="2" max="6" width="9.5703125" style="25" customWidth="1"/>
    <col min="7" max="7" width="14.28515625" style="25" customWidth="1"/>
    <col min="8" max="16384" width="9.28515625" style="25"/>
  </cols>
  <sheetData>
    <row r="1" spans="1:8" ht="25.5" customHeight="1" x14ac:dyDescent="0.25">
      <c r="A1" s="51" t="s">
        <v>58</v>
      </c>
      <c r="B1" s="51"/>
      <c r="C1" s="51"/>
      <c r="D1" s="51"/>
      <c r="E1" s="51"/>
      <c r="F1" s="51"/>
      <c r="G1" s="51"/>
    </row>
    <row r="2" spans="1:8" ht="12.75" customHeight="1" x14ac:dyDescent="0.25">
      <c r="A2" s="46" t="s">
        <v>65</v>
      </c>
      <c r="B2" s="46"/>
      <c r="C2" s="46"/>
      <c r="D2" s="46"/>
      <c r="E2" s="46"/>
      <c r="F2" s="46"/>
      <c r="G2" s="46"/>
    </row>
    <row r="3" spans="1:8" ht="12.75" customHeight="1" x14ac:dyDescent="0.25">
      <c r="A3" s="47" t="s">
        <v>29</v>
      </c>
      <c r="B3" s="47"/>
      <c r="C3" s="47"/>
      <c r="D3" s="47"/>
      <c r="E3" s="47"/>
      <c r="F3" s="47"/>
      <c r="G3" s="47"/>
    </row>
    <row r="4" spans="1:8" ht="51.75" customHeight="1" x14ac:dyDescent="0.25">
      <c r="A4" s="33" t="s">
        <v>35</v>
      </c>
      <c r="B4" s="27" t="s">
        <v>49</v>
      </c>
      <c r="C4" s="27" t="s">
        <v>50</v>
      </c>
      <c r="D4" s="27" t="s">
        <v>56</v>
      </c>
      <c r="E4" s="27" t="s">
        <v>59</v>
      </c>
      <c r="F4" s="27" t="s">
        <v>60</v>
      </c>
      <c r="G4" s="27" t="s">
        <v>61</v>
      </c>
    </row>
    <row r="5" spans="1:8" ht="12.75" customHeight="1" x14ac:dyDescent="0.25">
      <c r="A5" s="28" t="s">
        <v>0</v>
      </c>
      <c r="B5" s="29">
        <v>3230.1</v>
      </c>
      <c r="C5" s="29">
        <v>2726.1</v>
      </c>
      <c r="D5" s="29">
        <v>-4065.2</v>
      </c>
      <c r="E5" s="29">
        <v>-8943.2999999999993</v>
      </c>
      <c r="F5" s="29">
        <v>-9466.2999999999993</v>
      </c>
      <c r="G5" s="29">
        <f>(F5-B5)</f>
        <v>-12696.4</v>
      </c>
      <c r="H5" s="30"/>
    </row>
    <row r="6" spans="1:8" ht="12.75" customHeight="1" x14ac:dyDescent="0.25">
      <c r="A6" s="28" t="s">
        <v>1</v>
      </c>
      <c r="B6" s="29">
        <v>4686</v>
      </c>
      <c r="C6" s="29">
        <v>3714.9</v>
      </c>
      <c r="D6" s="29">
        <v>-3837.5</v>
      </c>
      <c r="E6" s="29">
        <v>-14109.9</v>
      </c>
      <c r="F6" s="29">
        <v>-13674.8</v>
      </c>
      <c r="G6" s="29">
        <f t="shared" ref="G6:G13" si="0">(F6-B6)</f>
        <v>-18360.8</v>
      </c>
      <c r="H6" s="30"/>
    </row>
    <row r="7" spans="1:8" ht="12.75" customHeight="1" x14ac:dyDescent="0.25">
      <c r="A7" s="28" t="s">
        <v>5</v>
      </c>
      <c r="B7" s="29">
        <v>38266.5</v>
      </c>
      <c r="C7" s="29">
        <v>37745</v>
      </c>
      <c r="D7" s="29">
        <v>28805.1</v>
      </c>
      <c r="E7" s="29">
        <v>6754.3</v>
      </c>
      <c r="F7" s="29">
        <v>11983</v>
      </c>
      <c r="G7" s="29">
        <f t="shared" si="0"/>
        <v>-26283.5</v>
      </c>
      <c r="H7" s="30"/>
    </row>
    <row r="8" spans="1:8" ht="12.75" customHeight="1" x14ac:dyDescent="0.25">
      <c r="A8" s="28" t="s">
        <v>6</v>
      </c>
      <c r="B8" s="29">
        <v>27363.8</v>
      </c>
      <c r="C8" s="29">
        <v>26888</v>
      </c>
      <c r="D8" s="29">
        <v>19952.3</v>
      </c>
      <c r="E8" s="29">
        <v>3646.6</v>
      </c>
      <c r="F8" s="29">
        <v>7122</v>
      </c>
      <c r="G8" s="29">
        <f t="shared" si="0"/>
        <v>-20241.8</v>
      </c>
      <c r="H8" s="30"/>
    </row>
    <row r="9" spans="1:8" ht="12.75" customHeight="1" x14ac:dyDescent="0.25">
      <c r="A9" s="28" t="s">
        <v>7</v>
      </c>
      <c r="B9" s="29">
        <v>1202.9000000000001</v>
      </c>
      <c r="C9" s="29">
        <v>1145.2</v>
      </c>
      <c r="D9" s="29">
        <v>975.4</v>
      </c>
      <c r="E9" s="29">
        <v>201.7</v>
      </c>
      <c r="F9" s="29">
        <v>520.70000000000005</v>
      </c>
      <c r="G9" s="29">
        <f t="shared" si="0"/>
        <v>-682.2</v>
      </c>
      <c r="H9" s="30"/>
    </row>
    <row r="10" spans="1:8" ht="12.75" customHeight="1" x14ac:dyDescent="0.25">
      <c r="A10" s="28" t="s">
        <v>8</v>
      </c>
      <c r="B10" s="29">
        <v>524.20000000000005</v>
      </c>
      <c r="C10" s="29">
        <v>509.2</v>
      </c>
      <c r="D10" s="29">
        <v>487.6</v>
      </c>
      <c r="E10" s="29">
        <v>62.8</v>
      </c>
      <c r="F10" s="29">
        <v>53.3</v>
      </c>
      <c r="G10" s="29">
        <f t="shared" si="0"/>
        <v>-470.90000000000003</v>
      </c>
      <c r="H10" s="30"/>
    </row>
    <row r="11" spans="1:8" ht="12.75" customHeight="1" x14ac:dyDescent="0.25">
      <c r="A11" s="28" t="s">
        <v>3</v>
      </c>
      <c r="B11" s="29">
        <v>33580.5</v>
      </c>
      <c r="C11" s="29">
        <v>34030.1</v>
      </c>
      <c r="D11" s="29">
        <v>32642.5</v>
      </c>
      <c r="E11" s="29">
        <v>20864.099999999999</v>
      </c>
      <c r="F11" s="29">
        <v>25657.8</v>
      </c>
      <c r="G11" s="29">
        <f t="shared" si="0"/>
        <v>-7922.7000000000007</v>
      </c>
      <c r="H11" s="30"/>
    </row>
    <row r="12" spans="1:8" ht="12.75" customHeight="1" x14ac:dyDescent="0.25">
      <c r="A12" s="28" t="s">
        <v>9</v>
      </c>
      <c r="B12" s="29">
        <v>5713.7</v>
      </c>
      <c r="C12" s="29">
        <v>5616.7</v>
      </c>
      <c r="D12" s="29">
        <v>4580.2</v>
      </c>
      <c r="E12" s="29">
        <v>898.3</v>
      </c>
      <c r="F12" s="29">
        <v>1613.4</v>
      </c>
      <c r="G12" s="29">
        <f t="shared" si="0"/>
        <v>-4100.2999999999993</v>
      </c>
      <c r="H12" s="30"/>
    </row>
    <row r="13" spans="1:8" ht="12.75" customHeight="1" x14ac:dyDescent="0.25">
      <c r="A13" s="31" t="s">
        <v>10</v>
      </c>
      <c r="B13" s="32">
        <v>11216.8</v>
      </c>
      <c r="C13" s="32">
        <v>11681.6</v>
      </c>
      <c r="D13" s="32">
        <v>10949.7</v>
      </c>
      <c r="E13" s="32">
        <v>9525.5</v>
      </c>
      <c r="F13" s="32">
        <v>10525.4</v>
      </c>
      <c r="G13" s="32">
        <f t="shared" si="0"/>
        <v>-691.39999999999964</v>
      </c>
      <c r="H13" s="30"/>
    </row>
    <row r="14" spans="1:8" ht="30" customHeight="1" x14ac:dyDescent="0.25">
      <c r="A14" s="48" t="s">
        <v>4</v>
      </c>
      <c r="B14" s="48"/>
      <c r="C14" s="48"/>
      <c r="D14" s="48"/>
      <c r="E14" s="48"/>
      <c r="F14" s="49"/>
      <c r="G14" s="49"/>
    </row>
    <row r="15" spans="1:8" ht="106.5" customHeight="1" x14ac:dyDescent="0.25">
      <c r="A15" s="50" t="s">
        <v>46</v>
      </c>
      <c r="B15" s="50"/>
      <c r="C15" s="50"/>
      <c r="D15" s="50"/>
      <c r="E15" s="50"/>
      <c r="F15" s="50"/>
      <c r="G15" s="5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Normal="100" workbookViewId="0">
      <selection activeCell="D26" sqref="D26"/>
    </sheetView>
  </sheetViews>
  <sheetFormatPr defaultColWidth="9.28515625" defaultRowHeight="15" x14ac:dyDescent="0.25"/>
  <cols>
    <col min="1" max="1" width="30" style="25" customWidth="1"/>
    <col min="2" max="6" width="9.5703125" style="25" customWidth="1"/>
    <col min="7" max="7" width="14.28515625" style="25" customWidth="1"/>
    <col min="8" max="16384" width="9.28515625" style="25"/>
  </cols>
  <sheetData>
    <row r="1" spans="1:8" ht="25.5" customHeight="1" x14ac:dyDescent="0.25">
      <c r="A1" s="51" t="s">
        <v>57</v>
      </c>
      <c r="B1" s="51"/>
      <c r="C1" s="51"/>
      <c r="D1" s="51"/>
      <c r="E1" s="51"/>
      <c r="F1" s="51"/>
      <c r="G1" s="51"/>
    </row>
    <row r="2" spans="1:8" ht="12.75" customHeight="1" x14ac:dyDescent="0.25">
      <c r="A2" s="46" t="s">
        <v>66</v>
      </c>
      <c r="B2" s="46"/>
      <c r="C2" s="46"/>
      <c r="D2" s="46"/>
      <c r="E2" s="46"/>
      <c r="F2" s="46"/>
      <c r="G2" s="46"/>
    </row>
    <row r="3" spans="1:8" ht="12.75" customHeight="1" x14ac:dyDescent="0.25">
      <c r="A3" s="47" t="s">
        <v>29</v>
      </c>
      <c r="B3" s="47"/>
      <c r="C3" s="47"/>
      <c r="D3" s="47"/>
      <c r="E3" s="47"/>
      <c r="F3" s="47"/>
      <c r="G3" s="47"/>
    </row>
    <row r="4" spans="1:8" ht="51.75" customHeight="1" x14ac:dyDescent="0.25">
      <c r="A4" s="33" t="s">
        <v>36</v>
      </c>
      <c r="B4" s="27" t="s">
        <v>49</v>
      </c>
      <c r="C4" s="27" t="s">
        <v>50</v>
      </c>
      <c r="D4" s="27" t="s">
        <v>56</v>
      </c>
      <c r="E4" s="27" t="s">
        <v>59</v>
      </c>
      <c r="F4" s="27" t="s">
        <v>60</v>
      </c>
      <c r="G4" s="27" t="s">
        <v>61</v>
      </c>
    </row>
    <row r="5" spans="1:8" ht="12.75" customHeight="1" x14ac:dyDescent="0.25">
      <c r="A5" s="28" t="s">
        <v>0</v>
      </c>
      <c r="B5" s="29">
        <v>1304.3</v>
      </c>
      <c r="C5" s="29">
        <v>690.8</v>
      </c>
      <c r="D5" s="29">
        <v>-1179.7</v>
      </c>
      <c r="E5" s="29">
        <v>-2096.9</v>
      </c>
      <c r="F5" s="29">
        <v>-2319.4</v>
      </c>
      <c r="G5" s="29">
        <f>(F5-B5)</f>
        <v>-3623.7</v>
      </c>
      <c r="H5" s="30"/>
    </row>
    <row r="6" spans="1:8" ht="12.75" customHeight="1" x14ac:dyDescent="0.25">
      <c r="A6" s="28" t="s">
        <v>1</v>
      </c>
      <c r="B6" s="29">
        <v>1700.4</v>
      </c>
      <c r="C6" s="29">
        <v>864.1</v>
      </c>
      <c r="D6" s="29">
        <v>-722.4</v>
      </c>
      <c r="E6" s="29">
        <v>-2129.1999999999998</v>
      </c>
      <c r="F6" s="29">
        <v>-2261.4</v>
      </c>
      <c r="G6" s="29">
        <f t="shared" ref="G6:G13" si="0">(F6-B6)</f>
        <v>-3961.8</v>
      </c>
      <c r="H6" s="30"/>
    </row>
    <row r="7" spans="1:8" ht="12.75" customHeight="1" x14ac:dyDescent="0.25">
      <c r="A7" s="28" t="s">
        <v>5</v>
      </c>
      <c r="B7" s="29">
        <v>13113.1</v>
      </c>
      <c r="C7" s="29">
        <v>11154.3</v>
      </c>
      <c r="D7" s="29">
        <v>8532.5</v>
      </c>
      <c r="E7" s="29">
        <v>1086.5</v>
      </c>
      <c r="F7" s="29">
        <v>2036.1</v>
      </c>
      <c r="G7" s="29">
        <f t="shared" si="0"/>
        <v>-11077</v>
      </c>
      <c r="H7" s="30"/>
    </row>
    <row r="8" spans="1:8" ht="12.75" customHeight="1" x14ac:dyDescent="0.25">
      <c r="A8" s="28" t="s">
        <v>6</v>
      </c>
      <c r="B8" s="29">
        <v>11005.8</v>
      </c>
      <c r="C8" s="29">
        <v>9127.7000000000007</v>
      </c>
      <c r="D8" s="29">
        <v>6836.9</v>
      </c>
      <c r="E8" s="29">
        <v>340.1</v>
      </c>
      <c r="F8" s="29">
        <v>1059.7</v>
      </c>
      <c r="G8" s="29">
        <f t="shared" si="0"/>
        <v>-9946.0999999999985</v>
      </c>
      <c r="H8" s="30"/>
    </row>
    <row r="9" spans="1:8" ht="12.75" customHeight="1" x14ac:dyDescent="0.25">
      <c r="A9" s="28" t="s">
        <v>7</v>
      </c>
      <c r="B9" s="29">
        <v>323.39999999999998</v>
      </c>
      <c r="C9" s="29">
        <v>283.10000000000002</v>
      </c>
      <c r="D9" s="29">
        <v>250.4</v>
      </c>
      <c r="E9" s="29">
        <v>19.5</v>
      </c>
      <c r="F9" s="29">
        <v>80.599999999999994</v>
      </c>
      <c r="G9" s="29">
        <f t="shared" si="0"/>
        <v>-242.79999999999998</v>
      </c>
      <c r="H9" s="30"/>
    </row>
    <row r="10" spans="1:8" ht="12.75" customHeight="1" x14ac:dyDescent="0.25">
      <c r="A10" s="28" t="s">
        <v>8</v>
      </c>
      <c r="B10" s="29">
        <v>223</v>
      </c>
      <c r="C10" s="29">
        <v>190.3</v>
      </c>
      <c r="D10" s="29">
        <v>168.8</v>
      </c>
      <c r="E10" s="29">
        <v>18</v>
      </c>
      <c r="F10" s="29">
        <v>8.6</v>
      </c>
      <c r="G10" s="29">
        <f t="shared" si="0"/>
        <v>-214.4</v>
      </c>
      <c r="H10" s="30"/>
    </row>
    <row r="11" spans="1:8" ht="12.75" customHeight="1" x14ac:dyDescent="0.25">
      <c r="A11" s="28" t="s">
        <v>3</v>
      </c>
      <c r="B11" s="29">
        <v>11412.5</v>
      </c>
      <c r="C11" s="29">
        <v>10290.200000000001</v>
      </c>
      <c r="D11" s="29">
        <v>9254.9</v>
      </c>
      <c r="E11" s="29">
        <v>3215.7</v>
      </c>
      <c r="F11" s="29">
        <v>4297.5</v>
      </c>
      <c r="G11" s="29">
        <f t="shared" si="0"/>
        <v>-7115</v>
      </c>
      <c r="H11" s="30"/>
    </row>
    <row r="12" spans="1:8" ht="12.75" customHeight="1" x14ac:dyDescent="0.25">
      <c r="A12" s="28" t="s">
        <v>9</v>
      </c>
      <c r="B12" s="29">
        <v>2792.1</v>
      </c>
      <c r="C12" s="29">
        <v>2437.4</v>
      </c>
      <c r="D12" s="29">
        <v>1812.5</v>
      </c>
      <c r="E12" s="29">
        <v>253.8</v>
      </c>
      <c r="F12" s="29">
        <v>452.3</v>
      </c>
      <c r="G12" s="29">
        <f t="shared" si="0"/>
        <v>-2339.7999999999997</v>
      </c>
      <c r="H12" s="30"/>
    </row>
    <row r="13" spans="1:8" ht="12.75" customHeight="1" x14ac:dyDescent="0.25">
      <c r="A13" s="31" t="s">
        <v>10</v>
      </c>
      <c r="B13" s="32">
        <v>4173.1000000000004</v>
      </c>
      <c r="C13" s="32">
        <v>3794.7</v>
      </c>
      <c r="D13" s="32">
        <v>3482.3</v>
      </c>
      <c r="E13" s="32">
        <v>1761.8</v>
      </c>
      <c r="F13" s="32">
        <v>1912.1</v>
      </c>
      <c r="G13" s="32">
        <f t="shared" si="0"/>
        <v>-2261.0000000000005</v>
      </c>
      <c r="H13" s="30"/>
    </row>
    <row r="14" spans="1:8" ht="30" customHeight="1" x14ac:dyDescent="0.25">
      <c r="A14" s="48" t="s">
        <v>4</v>
      </c>
      <c r="B14" s="48"/>
      <c r="C14" s="48"/>
      <c r="D14" s="48"/>
      <c r="E14" s="48"/>
      <c r="F14" s="49"/>
      <c r="G14" s="49"/>
    </row>
    <row r="15" spans="1:8" ht="103.5" customHeight="1" x14ac:dyDescent="0.25">
      <c r="A15" s="50" t="s">
        <v>47</v>
      </c>
      <c r="B15" s="50"/>
      <c r="C15" s="50"/>
      <c r="D15" s="50"/>
      <c r="E15" s="50"/>
      <c r="F15" s="50"/>
      <c r="G15" s="50"/>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election activeCell="R11" sqref="R11"/>
    </sheetView>
  </sheetViews>
  <sheetFormatPr defaultColWidth="9.28515625" defaultRowHeight="12.75" x14ac:dyDescent="0.2"/>
  <cols>
    <col min="1" max="1" width="36.42578125" style="23" customWidth="1"/>
    <col min="2" max="3" width="10.7109375" style="23" customWidth="1"/>
    <col min="4" max="4" width="9.28515625" style="23"/>
    <col min="5" max="5" width="9.7109375" style="23" customWidth="1"/>
    <col min="6" max="6" width="11.28515625" style="23" customWidth="1"/>
    <col min="7" max="16384" width="9.28515625" style="23"/>
  </cols>
  <sheetData>
    <row r="1" spans="1:12" ht="25.5" customHeight="1" x14ac:dyDescent="0.2">
      <c r="A1" s="53" t="s">
        <v>53</v>
      </c>
      <c r="B1" s="53"/>
      <c r="C1" s="53"/>
      <c r="D1" s="53"/>
      <c r="E1" s="53"/>
      <c r="F1" s="53"/>
    </row>
    <row r="2" spans="1:12" x14ac:dyDescent="0.2">
      <c r="A2" s="54" t="s">
        <v>65</v>
      </c>
      <c r="B2" s="54"/>
      <c r="C2" s="54"/>
      <c r="D2" s="54"/>
      <c r="E2" s="54"/>
      <c r="F2" s="54"/>
    </row>
    <row r="3" spans="1:12" x14ac:dyDescent="0.2">
      <c r="A3" s="55" t="s">
        <v>29</v>
      </c>
      <c r="B3" s="55"/>
      <c r="C3" s="55"/>
      <c r="D3" s="55"/>
      <c r="E3" s="55"/>
      <c r="F3" s="55"/>
    </row>
    <row r="4" spans="1:12" ht="63.75" customHeight="1" x14ac:dyDescent="0.2">
      <c r="A4" s="3"/>
      <c r="B4" s="8" t="s">
        <v>62</v>
      </c>
      <c r="C4" s="8" t="s">
        <v>63</v>
      </c>
      <c r="D4" s="8" t="s">
        <v>11</v>
      </c>
      <c r="E4" s="9" t="s">
        <v>51</v>
      </c>
      <c r="F4" s="9" t="s">
        <v>64</v>
      </c>
      <c r="G4" s="34"/>
      <c r="H4" s="34"/>
      <c r="I4" s="34"/>
      <c r="J4" s="34"/>
      <c r="K4" s="34"/>
      <c r="L4" s="34"/>
    </row>
    <row r="5" spans="1:12" ht="25.5" customHeight="1" x14ac:dyDescent="0.2">
      <c r="A5" s="4" t="s">
        <v>2</v>
      </c>
      <c r="B5" s="6"/>
      <c r="C5" s="6"/>
      <c r="D5" s="6"/>
      <c r="E5" s="6"/>
      <c r="F5" s="6"/>
      <c r="G5" s="34"/>
      <c r="H5" s="34"/>
      <c r="I5" s="34"/>
      <c r="J5" s="34"/>
      <c r="K5" s="34"/>
      <c r="L5" s="34"/>
    </row>
    <row r="6" spans="1:12" x14ac:dyDescent="0.2">
      <c r="A6" s="2" t="s">
        <v>32</v>
      </c>
      <c r="B6" s="41">
        <v>38369.599999999999</v>
      </c>
      <c r="C6" s="41">
        <v>8181.7</v>
      </c>
      <c r="D6" s="10">
        <f t="shared" ref="D6:D12" si="0">(C6-B6)</f>
        <v>-30187.899999999998</v>
      </c>
      <c r="E6" s="18">
        <f t="shared" ref="E6:E12" si="1">(C6-B6)/B6*100</f>
        <v>-78.676608565114051</v>
      </c>
      <c r="F6" s="18">
        <f>(C6/C12)*100</f>
        <v>58.361093080154923</v>
      </c>
      <c r="G6" s="34"/>
      <c r="H6" s="34"/>
      <c r="I6" s="34"/>
      <c r="J6" s="34"/>
      <c r="K6" s="34"/>
      <c r="L6" s="34"/>
    </row>
    <row r="7" spans="1:12" x14ac:dyDescent="0.2">
      <c r="A7" s="2" t="s">
        <v>12</v>
      </c>
      <c r="B7" s="41">
        <v>782.7</v>
      </c>
      <c r="C7" s="41">
        <v>877.8</v>
      </c>
      <c r="D7" s="10">
        <f t="shared" si="0"/>
        <v>95.099999999999909</v>
      </c>
      <c r="E7" s="18">
        <f t="shared" si="1"/>
        <v>12.150249137600602</v>
      </c>
      <c r="F7" s="18">
        <f>(C7/C12)*100</f>
        <v>6.2614575828690855</v>
      </c>
    </row>
    <row r="8" spans="1:12" x14ac:dyDescent="0.2">
      <c r="A8" s="2" t="s">
        <v>13</v>
      </c>
      <c r="B8" s="41">
        <v>1526.3</v>
      </c>
      <c r="C8" s="41">
        <v>601.29999999999995</v>
      </c>
      <c r="D8" s="10">
        <f t="shared" si="0"/>
        <v>-925</v>
      </c>
      <c r="E8" s="18">
        <f t="shared" si="1"/>
        <v>-60.604075214571182</v>
      </c>
      <c r="F8" s="18">
        <f>(C8/C12)*100</f>
        <v>4.2891483761439746</v>
      </c>
    </row>
    <row r="9" spans="1:12" x14ac:dyDescent="0.2">
      <c r="A9" s="2" t="s">
        <v>14</v>
      </c>
      <c r="B9" s="41">
        <v>747.2</v>
      </c>
      <c r="C9" s="41">
        <v>61.9</v>
      </c>
      <c r="D9" s="10">
        <f t="shared" si="0"/>
        <v>-685.30000000000007</v>
      </c>
      <c r="E9" s="18">
        <f t="shared" si="1"/>
        <v>-91.715738758029985</v>
      </c>
      <c r="F9" s="18">
        <f>(C9/C12)*100</f>
        <v>0.44154046978764677</v>
      </c>
    </row>
    <row r="10" spans="1:12" x14ac:dyDescent="0.2">
      <c r="A10" s="2" t="s">
        <v>26</v>
      </c>
      <c r="B10" s="41">
        <v>7486.3</v>
      </c>
      <c r="C10" s="41">
        <v>2910.5</v>
      </c>
      <c r="D10" s="10">
        <f t="shared" si="0"/>
        <v>-4575.8</v>
      </c>
      <c r="E10" s="18">
        <f t="shared" si="1"/>
        <v>-61.122316765291259</v>
      </c>
      <c r="F10" s="18">
        <f>(C10/C12)*100</f>
        <v>20.760961830645332</v>
      </c>
    </row>
    <row r="11" spans="1:12" x14ac:dyDescent="0.2">
      <c r="A11" s="2" t="s">
        <v>27</v>
      </c>
      <c r="B11" s="41">
        <v>2467.5</v>
      </c>
      <c r="C11" s="41">
        <v>1385.9</v>
      </c>
      <c r="D11" s="10">
        <f t="shared" si="0"/>
        <v>-1081.5999999999999</v>
      </c>
      <c r="E11" s="18">
        <f t="shared" si="1"/>
        <v>-43.833839918946296</v>
      </c>
      <c r="F11" s="18">
        <f>(C11/C12)*100</f>
        <v>9.8857986603990273</v>
      </c>
    </row>
    <row r="12" spans="1:12" x14ac:dyDescent="0.2">
      <c r="A12" s="7" t="s">
        <v>37</v>
      </c>
      <c r="B12" s="42">
        <v>51379.6</v>
      </c>
      <c r="C12" s="42">
        <v>14019.1</v>
      </c>
      <c r="D12" s="11">
        <f t="shared" si="0"/>
        <v>-37360.5</v>
      </c>
      <c r="E12" s="19">
        <f t="shared" si="1"/>
        <v>-72.7146571791139</v>
      </c>
      <c r="F12" s="20">
        <f>SUM(F6:F11)</f>
        <v>99.999999999999986</v>
      </c>
    </row>
    <row r="13" spans="1:12" ht="25.5" customHeight="1" x14ac:dyDescent="0.2">
      <c r="A13" s="7" t="s">
        <v>15</v>
      </c>
      <c r="B13" s="5"/>
      <c r="C13" s="5"/>
      <c r="D13" s="13"/>
      <c r="E13" s="15"/>
      <c r="F13" s="14"/>
    </row>
    <row r="14" spans="1:12" x14ac:dyDescent="0.2">
      <c r="A14" s="2" t="s">
        <v>16</v>
      </c>
      <c r="B14" s="41">
        <v>8505.7999999999993</v>
      </c>
      <c r="C14" s="41">
        <v>2065.6999999999998</v>
      </c>
      <c r="D14" s="10">
        <f t="shared" ref="D14:D22" si="2">(C14-B14)</f>
        <v>-6440.0999999999995</v>
      </c>
      <c r="E14" s="18">
        <f t="shared" ref="E14:E22" si="3">(C14-B14)/B14*100</f>
        <v>-75.714218533236149</v>
      </c>
      <c r="F14" s="18">
        <f>(C14/C22)*100</f>
        <v>6.8959416196799888</v>
      </c>
    </row>
    <row r="15" spans="1:12" x14ac:dyDescent="0.2">
      <c r="A15" s="2" t="s">
        <v>17</v>
      </c>
      <c r="B15" s="41">
        <v>15389.9</v>
      </c>
      <c r="C15" s="41">
        <v>12437.5</v>
      </c>
      <c r="D15" s="10">
        <f t="shared" si="2"/>
        <v>-2952.3999999999996</v>
      </c>
      <c r="E15" s="18">
        <f t="shared" si="3"/>
        <v>-19.184010292464539</v>
      </c>
      <c r="F15" s="18">
        <f>(C15/C22)*100</f>
        <v>41.520198428992536</v>
      </c>
    </row>
    <row r="16" spans="1:12" x14ac:dyDescent="0.2">
      <c r="A16" s="2" t="s">
        <v>18</v>
      </c>
      <c r="B16" s="41">
        <v>2511.3000000000002</v>
      </c>
      <c r="C16" s="41">
        <v>2459</v>
      </c>
      <c r="D16" s="10">
        <f t="shared" si="2"/>
        <v>-52.300000000000182</v>
      </c>
      <c r="E16" s="18">
        <f t="shared" si="3"/>
        <v>-2.082586708079488</v>
      </c>
      <c r="F16" s="18">
        <f>(C16/C22)*100</f>
        <v>8.2088979245742824</v>
      </c>
    </row>
    <row r="17" spans="1:6" x14ac:dyDescent="0.2">
      <c r="A17" s="2" t="s">
        <v>19</v>
      </c>
      <c r="B17" s="41">
        <v>2503.3000000000002</v>
      </c>
      <c r="C17" s="41">
        <v>2517.1999999999998</v>
      </c>
      <c r="D17" s="10">
        <f t="shared" si="2"/>
        <v>13.899999999999636</v>
      </c>
      <c r="E17" s="18">
        <f t="shared" si="3"/>
        <v>0.55526704749728895</v>
      </c>
      <c r="F17" s="18">
        <f>(C17/C22)*100</f>
        <v>8.4031874159163813</v>
      </c>
    </row>
    <row r="18" spans="1:6" x14ac:dyDescent="0.2">
      <c r="A18" s="2" t="s">
        <v>20</v>
      </c>
      <c r="B18" s="41">
        <v>854.6</v>
      </c>
      <c r="C18" s="41">
        <v>492.6</v>
      </c>
      <c r="D18" s="10">
        <f t="shared" si="2"/>
        <v>-362</v>
      </c>
      <c r="E18" s="18">
        <f t="shared" si="3"/>
        <v>-42.358998361806691</v>
      </c>
      <c r="F18" s="18">
        <f>(C18/C22)*100</f>
        <v>1.6444502308439575</v>
      </c>
    </row>
    <row r="19" spans="1:6" x14ac:dyDescent="0.2">
      <c r="A19" s="2" t="s">
        <v>21</v>
      </c>
      <c r="B19" s="41">
        <v>644.20000000000005</v>
      </c>
      <c r="C19" s="41">
        <v>344.9</v>
      </c>
      <c r="D19" s="10">
        <f t="shared" si="2"/>
        <v>-299.30000000000007</v>
      </c>
      <c r="E19" s="18">
        <f t="shared" si="3"/>
        <v>-46.460726482458867</v>
      </c>
      <c r="F19" s="18">
        <f>(C19/C22)*100</f>
        <v>1.1513822261836801</v>
      </c>
    </row>
    <row r="20" spans="1:6" x14ac:dyDescent="0.2">
      <c r="A20" s="2" t="s">
        <v>26</v>
      </c>
      <c r="B20" s="41">
        <v>5658.1</v>
      </c>
      <c r="C20" s="41">
        <v>3158.3</v>
      </c>
      <c r="D20" s="10">
        <f t="shared" si="2"/>
        <v>-2499.8000000000002</v>
      </c>
      <c r="E20" s="18">
        <f t="shared" si="3"/>
        <v>-44.180908785634756</v>
      </c>
      <c r="F20" s="18">
        <f>(C20/C22)*100</f>
        <v>10.543376297349718</v>
      </c>
    </row>
    <row r="21" spans="1:6" x14ac:dyDescent="0.2">
      <c r="A21" s="2" t="s">
        <v>38</v>
      </c>
      <c r="B21" s="41">
        <v>8926</v>
      </c>
      <c r="C21" s="41">
        <v>6480.1</v>
      </c>
      <c r="D21" s="10">
        <f t="shared" si="2"/>
        <v>-2445.8999999999996</v>
      </c>
      <c r="E21" s="18">
        <f t="shared" si="3"/>
        <v>-27.401971767869142</v>
      </c>
      <c r="F21" s="18">
        <f>(C21/C22)*100</f>
        <v>21.632565856459461</v>
      </c>
    </row>
    <row r="22" spans="1:6" x14ac:dyDescent="0.2">
      <c r="A22" s="7" t="s">
        <v>22</v>
      </c>
      <c r="B22" s="42">
        <v>44993.2</v>
      </c>
      <c r="C22" s="42">
        <v>29955.3</v>
      </c>
      <c r="D22" s="11">
        <f t="shared" si="2"/>
        <v>-15037.899999999998</v>
      </c>
      <c r="E22" s="19">
        <f t="shared" si="3"/>
        <v>-33.422606082696937</v>
      </c>
      <c r="F22" s="20">
        <f>SUM(F14:F21)</f>
        <v>100.00000000000001</v>
      </c>
    </row>
    <row r="23" spans="1:6" ht="25.5" customHeight="1" x14ac:dyDescent="0.2">
      <c r="A23" s="7" t="s">
        <v>25</v>
      </c>
      <c r="B23" s="5"/>
      <c r="C23" s="5"/>
      <c r="D23" s="13"/>
      <c r="E23" s="15"/>
      <c r="F23" s="14"/>
    </row>
    <row r="24" spans="1:6" x14ac:dyDescent="0.2">
      <c r="A24" s="1" t="s">
        <v>23</v>
      </c>
      <c r="B24" s="11">
        <v>6386.4</v>
      </c>
      <c r="C24" s="11">
        <v>-15936.2</v>
      </c>
      <c r="D24" s="10">
        <f t="shared" ref="D24" si="4">(C24-B24)</f>
        <v>-22322.6</v>
      </c>
      <c r="E24" s="18">
        <f t="shared" ref="E24" si="5">(C24-B24)/B24*100</f>
        <v>-349.5333834398096</v>
      </c>
      <c r="F24" s="17" t="s">
        <v>31</v>
      </c>
    </row>
    <row r="25" spans="1:6" x14ac:dyDescent="0.2">
      <c r="A25" s="1" t="s">
        <v>39</v>
      </c>
      <c r="B25" s="11">
        <f>(B24/B12)*100</f>
        <v>12.429835966025426</v>
      </c>
      <c r="C25" s="11">
        <f>(C24/C12)*100</f>
        <v>-113.67491493747816</v>
      </c>
      <c r="D25" s="11">
        <f t="shared" ref="D25:D31" si="6">(C25-B25)</f>
        <v>-126.10475090350359</v>
      </c>
      <c r="E25" s="17" t="s">
        <v>31</v>
      </c>
      <c r="F25" s="17" t="s">
        <v>31</v>
      </c>
    </row>
    <row r="26" spans="1:6" x14ac:dyDescent="0.2">
      <c r="A26" s="35" t="s">
        <v>40</v>
      </c>
      <c r="B26" s="10">
        <v>-473.7</v>
      </c>
      <c r="C26" s="10">
        <v>722.7</v>
      </c>
      <c r="D26" s="10">
        <f t="shared" si="6"/>
        <v>1196.4000000000001</v>
      </c>
      <c r="E26" s="18">
        <f t="shared" ref="E26:E30" si="7">(C26-B26)/B26*100</f>
        <v>-252.56491450284994</v>
      </c>
      <c r="F26" s="16" t="s">
        <v>31</v>
      </c>
    </row>
    <row r="27" spans="1:6" x14ac:dyDescent="0.2">
      <c r="A27" s="36" t="s">
        <v>24</v>
      </c>
      <c r="B27" s="11">
        <v>5912.7</v>
      </c>
      <c r="C27" s="11">
        <v>-15213.5</v>
      </c>
      <c r="D27" s="10">
        <f t="shared" si="6"/>
        <v>-21126.2</v>
      </c>
      <c r="E27" s="18">
        <f t="shared" si="7"/>
        <v>-357.30207857662322</v>
      </c>
      <c r="F27" s="17" t="s">
        <v>31</v>
      </c>
    </row>
    <row r="28" spans="1:6" x14ac:dyDescent="0.2">
      <c r="A28" s="35" t="s">
        <v>33</v>
      </c>
      <c r="B28" s="10">
        <v>-1378.3</v>
      </c>
      <c r="C28" s="10">
        <v>3427.8</v>
      </c>
      <c r="D28" s="10">
        <f t="shared" si="6"/>
        <v>4806.1000000000004</v>
      </c>
      <c r="E28" s="18">
        <f t="shared" si="7"/>
        <v>-348.69767104403979</v>
      </c>
      <c r="F28" s="16" t="s">
        <v>31</v>
      </c>
    </row>
    <row r="29" spans="1:6" x14ac:dyDescent="0.2">
      <c r="A29" s="35" t="s">
        <v>34</v>
      </c>
      <c r="B29" s="10">
        <v>0</v>
      </c>
      <c r="C29" s="10">
        <v>0</v>
      </c>
      <c r="D29" s="10">
        <f t="shared" si="6"/>
        <v>0</v>
      </c>
      <c r="E29" s="18">
        <v>0</v>
      </c>
      <c r="F29" s="16" t="s">
        <v>31</v>
      </c>
    </row>
    <row r="30" spans="1:6" x14ac:dyDescent="0.2">
      <c r="A30" s="37" t="s">
        <v>0</v>
      </c>
      <c r="B30" s="11">
        <v>4534.3999999999996</v>
      </c>
      <c r="C30" s="11">
        <v>-11785.7</v>
      </c>
      <c r="D30" s="10">
        <f t="shared" si="6"/>
        <v>-16320.1</v>
      </c>
      <c r="E30" s="18">
        <f t="shared" si="7"/>
        <v>-359.91751940719837</v>
      </c>
      <c r="F30" s="17" t="s">
        <v>31</v>
      </c>
    </row>
    <row r="31" spans="1:6" x14ac:dyDescent="0.2">
      <c r="A31" s="38" t="s">
        <v>41</v>
      </c>
      <c r="B31" s="12">
        <f>(B30/B12)*100</f>
        <v>8.8252925285521879</v>
      </c>
      <c r="C31" s="12">
        <f>(C30/C12)*100</f>
        <v>-84.06887746003666</v>
      </c>
      <c r="D31" s="11">
        <f t="shared" si="6"/>
        <v>-92.894169988588843</v>
      </c>
      <c r="E31" s="17" t="s">
        <v>31</v>
      </c>
      <c r="F31" s="17" t="s">
        <v>31</v>
      </c>
    </row>
    <row r="32" spans="1:6" ht="25.5" customHeight="1" x14ac:dyDescent="0.2">
      <c r="A32" s="56" t="s">
        <v>4</v>
      </c>
      <c r="B32" s="56"/>
      <c r="C32" s="56"/>
      <c r="D32" s="56"/>
      <c r="E32" s="56"/>
      <c r="F32" s="56"/>
    </row>
    <row r="33" spans="1:6" ht="63.75" customHeight="1" x14ac:dyDescent="0.2">
      <c r="A33" s="52" t="s">
        <v>28</v>
      </c>
      <c r="B33" s="52"/>
      <c r="C33" s="52"/>
      <c r="D33" s="52"/>
      <c r="E33" s="52"/>
      <c r="F33" s="52"/>
    </row>
    <row r="34" spans="1:6" ht="51" customHeight="1" x14ac:dyDescent="0.2">
      <c r="A34" s="52" t="s">
        <v>30</v>
      </c>
      <c r="B34" s="52"/>
      <c r="C34" s="52"/>
      <c r="D34" s="52"/>
      <c r="E34" s="52"/>
      <c r="F34" s="52"/>
    </row>
    <row r="35" spans="1:6" ht="89.25" customHeight="1" x14ac:dyDescent="0.2">
      <c r="A35" s="57" t="s">
        <v>48</v>
      </c>
      <c r="B35" s="57"/>
      <c r="C35" s="57"/>
      <c r="D35" s="57"/>
      <c r="E35" s="57"/>
      <c r="F35" s="57"/>
    </row>
    <row r="36" spans="1:6" ht="51" customHeight="1" x14ac:dyDescent="0.2">
      <c r="A36" s="57" t="s">
        <v>42</v>
      </c>
      <c r="B36" s="57"/>
      <c r="C36" s="57"/>
      <c r="D36" s="57"/>
      <c r="E36" s="57"/>
      <c r="F36" s="57"/>
    </row>
    <row r="37" spans="1:6" ht="25.5" customHeight="1" x14ac:dyDescent="0.2">
      <c r="A37" s="57" t="s">
        <v>43</v>
      </c>
      <c r="B37" s="57"/>
      <c r="C37" s="57"/>
      <c r="D37" s="57"/>
      <c r="E37" s="57"/>
      <c r="F37" s="57"/>
    </row>
    <row r="38" spans="1:6" ht="51" customHeight="1" x14ac:dyDescent="0.2">
      <c r="A38" s="57" t="s">
        <v>44</v>
      </c>
      <c r="B38" s="58"/>
      <c r="C38" s="58"/>
      <c r="D38" s="58"/>
      <c r="E38" s="58"/>
      <c r="F38" s="58"/>
    </row>
    <row r="39" spans="1:6" ht="38.25" customHeight="1" x14ac:dyDescent="0.2">
      <c r="A39" s="57" t="s">
        <v>45</v>
      </c>
      <c r="B39" s="57"/>
      <c r="C39" s="57"/>
      <c r="D39" s="57"/>
      <c r="E39" s="57"/>
      <c r="F39" s="57"/>
    </row>
    <row r="40" spans="1:6" x14ac:dyDescent="0.2">
      <c r="A40" s="24"/>
      <c r="B40" s="24"/>
      <c r="C40" s="24"/>
      <c r="D40" s="24"/>
      <c r="E40" s="24"/>
      <c r="F40" s="24"/>
    </row>
    <row r="41" spans="1:6" x14ac:dyDescent="0.2">
      <c r="A41" s="24"/>
      <c r="B41" s="24"/>
      <c r="C41" s="24"/>
      <c r="D41" s="24"/>
      <c r="E41" s="24"/>
      <c r="F41" s="24"/>
    </row>
    <row r="42" spans="1:6" x14ac:dyDescent="0.2">
      <c r="A42" s="24"/>
      <c r="B42" s="24"/>
      <c r="C42" s="24"/>
      <c r="D42" s="24"/>
      <c r="E42" s="24"/>
      <c r="F42" s="24"/>
    </row>
    <row r="43" spans="1:6" x14ac:dyDescent="0.2">
      <c r="A43" s="24"/>
      <c r="B43" s="24"/>
      <c r="C43" s="24"/>
      <c r="D43" s="24"/>
      <c r="E43" s="24"/>
      <c r="F43" s="24"/>
    </row>
    <row r="44" spans="1:6" x14ac:dyDescent="0.2">
      <c r="A44" s="24"/>
      <c r="B44" s="24"/>
      <c r="C44" s="24"/>
      <c r="D44" s="24"/>
      <c r="E44" s="24"/>
      <c r="F44" s="24"/>
    </row>
    <row r="45" spans="1:6" x14ac:dyDescent="0.2">
      <c r="A45" s="24"/>
      <c r="B45" s="24"/>
      <c r="C45" s="24"/>
      <c r="D45" s="24"/>
      <c r="E45" s="24"/>
      <c r="F45" s="24"/>
    </row>
    <row r="46" spans="1:6" x14ac:dyDescent="0.2">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Normal="100" workbookViewId="0">
      <selection activeCell="E30" sqref="E30"/>
    </sheetView>
  </sheetViews>
  <sheetFormatPr defaultColWidth="9.28515625" defaultRowHeight="12.75" x14ac:dyDescent="0.2"/>
  <cols>
    <col min="1" max="1" width="39.28515625" style="23" customWidth="1"/>
    <col min="2" max="2" width="9.28515625" style="23"/>
    <col min="3" max="3" width="10.7109375" style="23" customWidth="1"/>
    <col min="4" max="4" width="9.28515625" style="23"/>
    <col min="5" max="5" width="9.7109375" style="23" customWidth="1"/>
    <col min="6" max="6" width="15.28515625" style="23" customWidth="1"/>
    <col min="7" max="16384" width="9.28515625" style="23"/>
  </cols>
  <sheetData>
    <row r="1" spans="1:6" ht="25.5" customHeight="1" x14ac:dyDescent="0.2">
      <c r="A1" s="53" t="s">
        <v>54</v>
      </c>
      <c r="B1" s="53"/>
      <c r="C1" s="53"/>
      <c r="D1" s="53"/>
      <c r="E1" s="53"/>
      <c r="F1" s="53"/>
    </row>
    <row r="2" spans="1:6" x14ac:dyDescent="0.2">
      <c r="A2" s="54" t="s">
        <v>65</v>
      </c>
      <c r="B2" s="54"/>
      <c r="C2" s="54"/>
      <c r="D2" s="54"/>
      <c r="E2" s="54"/>
      <c r="F2" s="54"/>
    </row>
    <row r="3" spans="1:6" x14ac:dyDescent="0.2">
      <c r="A3" s="55" t="s">
        <v>29</v>
      </c>
      <c r="B3" s="55"/>
      <c r="C3" s="55"/>
      <c r="D3" s="55"/>
      <c r="E3" s="55"/>
      <c r="F3" s="55"/>
    </row>
    <row r="4" spans="1:6" ht="63.75" customHeight="1" x14ac:dyDescent="0.2">
      <c r="A4" s="3"/>
      <c r="B4" s="8" t="s">
        <v>62</v>
      </c>
      <c r="C4" s="8" t="s">
        <v>63</v>
      </c>
      <c r="D4" s="8" t="s">
        <v>11</v>
      </c>
      <c r="E4" s="9" t="s">
        <v>51</v>
      </c>
      <c r="F4" s="9" t="s">
        <v>64</v>
      </c>
    </row>
    <row r="5" spans="1:6" ht="25.5" customHeight="1" x14ac:dyDescent="0.2">
      <c r="A5" s="4" t="s">
        <v>2</v>
      </c>
      <c r="B5" s="6"/>
      <c r="C5" s="6"/>
      <c r="D5" s="6"/>
      <c r="E5" s="6"/>
      <c r="F5" s="6"/>
    </row>
    <row r="6" spans="1:6" x14ac:dyDescent="0.2">
      <c r="A6" s="2" t="s">
        <v>32</v>
      </c>
      <c r="B6" s="41">
        <v>27363.8</v>
      </c>
      <c r="C6" s="41">
        <v>7122</v>
      </c>
      <c r="D6" s="10">
        <f t="shared" ref="D6:D12" si="0">(C6-B6)</f>
        <v>-20241.8</v>
      </c>
      <c r="E6" s="18">
        <f t="shared" ref="E6:E12" si="1">(C6-B6)/B6*100</f>
        <v>-73.972913118791979</v>
      </c>
      <c r="F6" s="18">
        <f>(C6/C12)*100</f>
        <v>59.434198447801059</v>
      </c>
    </row>
    <row r="7" spans="1:6" x14ac:dyDescent="0.2">
      <c r="A7" s="2" t="s">
        <v>12</v>
      </c>
      <c r="B7" s="41">
        <v>240.7</v>
      </c>
      <c r="C7" s="41">
        <v>234.2</v>
      </c>
      <c r="D7" s="10">
        <f t="shared" si="0"/>
        <v>-6.5</v>
      </c>
      <c r="E7" s="18">
        <f t="shared" si="1"/>
        <v>-2.7004570004154549</v>
      </c>
      <c r="F7" s="18">
        <f>(C7/C12)*100</f>
        <v>1.9544354502211467</v>
      </c>
    </row>
    <row r="8" spans="1:6" x14ac:dyDescent="0.2">
      <c r="A8" s="2" t="s">
        <v>13</v>
      </c>
      <c r="B8" s="41">
        <v>1202.9000000000001</v>
      </c>
      <c r="C8" s="41">
        <v>520.70000000000005</v>
      </c>
      <c r="D8" s="10">
        <f t="shared" si="0"/>
        <v>-682.2</v>
      </c>
      <c r="E8" s="18">
        <f t="shared" si="1"/>
        <v>-56.712943719344914</v>
      </c>
      <c r="F8" s="18">
        <f>(C8/C12)*100</f>
        <v>4.3453225402653759</v>
      </c>
    </row>
    <row r="9" spans="1:6" x14ac:dyDescent="0.2">
      <c r="A9" s="2" t="s">
        <v>14</v>
      </c>
      <c r="B9" s="41">
        <v>524.20000000000005</v>
      </c>
      <c r="C9" s="41">
        <v>53.3</v>
      </c>
      <c r="D9" s="10">
        <f t="shared" si="0"/>
        <v>-470.90000000000003</v>
      </c>
      <c r="E9" s="18">
        <f t="shared" si="1"/>
        <v>-89.83212514307516</v>
      </c>
      <c r="F9" s="18">
        <f>(C9/C12)*100</f>
        <v>0.44479679546023537</v>
      </c>
    </row>
    <row r="10" spans="1:6" x14ac:dyDescent="0.2">
      <c r="A10" s="2" t="s">
        <v>26</v>
      </c>
      <c r="B10" s="41">
        <v>7106.3</v>
      </c>
      <c r="C10" s="41">
        <v>2827.1</v>
      </c>
      <c r="D10" s="10">
        <f t="shared" si="0"/>
        <v>-4279.2000000000007</v>
      </c>
      <c r="E10" s="18">
        <f t="shared" si="1"/>
        <v>-60.216990557674187</v>
      </c>
      <c r="F10" s="18">
        <f>(C10/C12)*100</f>
        <v>23.592589501794208</v>
      </c>
    </row>
    <row r="11" spans="1:6" x14ac:dyDescent="0.2">
      <c r="A11" s="2" t="s">
        <v>27</v>
      </c>
      <c r="B11" s="41">
        <v>1828.6</v>
      </c>
      <c r="C11" s="41">
        <v>1225.7</v>
      </c>
      <c r="D11" s="10">
        <f t="shared" si="0"/>
        <v>-602.89999999999986</v>
      </c>
      <c r="E11" s="18">
        <f t="shared" si="1"/>
        <v>-32.970578584709607</v>
      </c>
      <c r="F11" s="18">
        <f>(C11/C12)*100</f>
        <v>10.228657264457983</v>
      </c>
    </row>
    <row r="12" spans="1:6" x14ac:dyDescent="0.2">
      <c r="A12" s="7" t="s">
        <v>37</v>
      </c>
      <c r="B12" s="42">
        <v>38266.5</v>
      </c>
      <c r="C12" s="42">
        <v>11983</v>
      </c>
      <c r="D12" s="11">
        <f t="shared" si="0"/>
        <v>-26283.5</v>
      </c>
      <c r="E12" s="19">
        <f t="shared" si="1"/>
        <v>-68.685403682071794</v>
      </c>
      <c r="F12" s="20">
        <f>SUM(F6:F11)</f>
        <v>100</v>
      </c>
    </row>
    <row r="13" spans="1:6" ht="25.5" customHeight="1" x14ac:dyDescent="0.2">
      <c r="A13" s="7" t="s">
        <v>15</v>
      </c>
      <c r="B13" s="5"/>
      <c r="C13" s="5"/>
      <c r="D13" s="13"/>
      <c r="E13" s="15"/>
      <c r="F13" s="14"/>
    </row>
    <row r="14" spans="1:6" x14ac:dyDescent="0.2">
      <c r="A14" s="2" t="s">
        <v>16</v>
      </c>
      <c r="B14" s="41">
        <v>5713.7</v>
      </c>
      <c r="C14" s="41">
        <v>1613.4</v>
      </c>
      <c r="D14" s="10">
        <f t="shared" ref="D14:D22" si="2">(C14-B14)</f>
        <v>-4100.2999999999993</v>
      </c>
      <c r="E14" s="18">
        <f t="shared" ref="E14:E22" si="3">(C14-B14)/B14*100</f>
        <v>-71.762605667080877</v>
      </c>
      <c r="F14" s="18">
        <f>(C14/C22)*100</f>
        <v>6.2881462946940125</v>
      </c>
    </row>
    <row r="15" spans="1:6" x14ac:dyDescent="0.2">
      <c r="A15" s="2" t="s">
        <v>17</v>
      </c>
      <c r="B15" s="41">
        <v>11216.8</v>
      </c>
      <c r="C15" s="41">
        <v>10525.4</v>
      </c>
      <c r="D15" s="10">
        <f t="shared" si="2"/>
        <v>-691.39999999999964</v>
      </c>
      <c r="E15" s="18">
        <f t="shared" si="3"/>
        <v>-6.163968333214461</v>
      </c>
      <c r="F15" s="18">
        <f>(C15/C22)*100</f>
        <v>41.022223261542301</v>
      </c>
    </row>
    <row r="16" spans="1:6" x14ac:dyDescent="0.2">
      <c r="A16" s="2" t="s">
        <v>18</v>
      </c>
      <c r="B16" s="41">
        <v>1963.8</v>
      </c>
      <c r="C16" s="41">
        <v>2175</v>
      </c>
      <c r="D16" s="10">
        <f t="shared" si="2"/>
        <v>211.20000000000005</v>
      </c>
      <c r="E16" s="18">
        <f t="shared" si="3"/>
        <v>10.754659333944396</v>
      </c>
      <c r="F16" s="18">
        <f>(C16/C22)*100</f>
        <v>8.476954376446928</v>
      </c>
    </row>
    <row r="17" spans="1:6" x14ac:dyDescent="0.2">
      <c r="A17" s="2" t="s">
        <v>19</v>
      </c>
      <c r="B17" s="41">
        <v>1767.1</v>
      </c>
      <c r="C17" s="41">
        <v>2123.1</v>
      </c>
      <c r="D17" s="10">
        <f t="shared" si="2"/>
        <v>356</v>
      </c>
      <c r="E17" s="18">
        <f t="shared" si="3"/>
        <v>20.146001924056364</v>
      </c>
      <c r="F17" s="18">
        <f>(C17/C22)*100</f>
        <v>8.2746767064986084</v>
      </c>
    </row>
    <row r="18" spans="1:6" x14ac:dyDescent="0.2">
      <c r="A18" s="2" t="s">
        <v>20</v>
      </c>
      <c r="B18" s="41">
        <v>647.1</v>
      </c>
      <c r="C18" s="41">
        <v>424.8</v>
      </c>
      <c r="D18" s="10">
        <f t="shared" si="2"/>
        <v>-222.3</v>
      </c>
      <c r="E18" s="18">
        <f t="shared" si="3"/>
        <v>-34.353268428372743</v>
      </c>
      <c r="F18" s="18">
        <f>(C18/C22)*100</f>
        <v>1.6556368823515657</v>
      </c>
    </row>
    <row r="19" spans="1:6" x14ac:dyDescent="0.2">
      <c r="A19" s="2" t="s">
        <v>21</v>
      </c>
      <c r="B19" s="41">
        <v>507</v>
      </c>
      <c r="C19" s="41">
        <v>306.10000000000002</v>
      </c>
      <c r="D19" s="10">
        <f t="shared" si="2"/>
        <v>-200.89999999999998</v>
      </c>
      <c r="E19" s="18">
        <f t="shared" si="3"/>
        <v>-39.625246548323467</v>
      </c>
      <c r="F19" s="18">
        <f>(C19/C22)*100</f>
        <v>1.1930095331634047</v>
      </c>
    </row>
    <row r="20" spans="1:6" x14ac:dyDescent="0.2">
      <c r="A20" s="2" t="s">
        <v>26</v>
      </c>
      <c r="B20" s="41">
        <v>5485.2</v>
      </c>
      <c r="C20" s="41">
        <v>3112.6</v>
      </c>
      <c r="D20" s="10">
        <f t="shared" si="2"/>
        <v>-2372.6</v>
      </c>
      <c r="E20" s="18">
        <f t="shared" si="3"/>
        <v>-43.254575949828627</v>
      </c>
      <c r="F20" s="18">
        <f>(C20/C22)*100</f>
        <v>12.131203766495959</v>
      </c>
    </row>
    <row r="21" spans="1:6" x14ac:dyDescent="0.2">
      <c r="A21" s="2" t="s">
        <v>38</v>
      </c>
      <c r="B21" s="41">
        <v>6279.8</v>
      </c>
      <c r="C21" s="41">
        <v>5377.4</v>
      </c>
      <c r="D21" s="10">
        <f t="shared" si="2"/>
        <v>-902.40000000000055</v>
      </c>
      <c r="E21" s="18">
        <f t="shared" si="3"/>
        <v>-14.369884391222659</v>
      </c>
      <c r="F21" s="18">
        <f>(C21/C22)*100</f>
        <v>20.958149178807222</v>
      </c>
    </row>
    <row r="22" spans="1:6" x14ac:dyDescent="0.2">
      <c r="A22" s="7" t="s">
        <v>22</v>
      </c>
      <c r="B22" s="42">
        <v>33580.5</v>
      </c>
      <c r="C22" s="42">
        <v>25657.8</v>
      </c>
      <c r="D22" s="11">
        <f t="shared" si="2"/>
        <v>-7922.7000000000007</v>
      </c>
      <c r="E22" s="19">
        <f t="shared" si="3"/>
        <v>-23.593156742752491</v>
      </c>
      <c r="F22" s="20">
        <f>SUM(F14:F21)</f>
        <v>100</v>
      </c>
    </row>
    <row r="23" spans="1:6" ht="25.5" customHeight="1" x14ac:dyDescent="0.2">
      <c r="A23" s="7" t="s">
        <v>25</v>
      </c>
      <c r="B23" s="5"/>
      <c r="C23" s="5"/>
      <c r="D23" s="13"/>
      <c r="E23" s="15"/>
      <c r="F23" s="14"/>
    </row>
    <row r="24" spans="1:6" x14ac:dyDescent="0.2">
      <c r="A24" s="1" t="s">
        <v>23</v>
      </c>
      <c r="B24" s="11">
        <v>4686</v>
      </c>
      <c r="C24" s="11">
        <v>-13674.8</v>
      </c>
      <c r="D24" s="10">
        <f t="shared" ref="D24" si="4">(C24-B24)</f>
        <v>-18360.8</v>
      </c>
      <c r="E24" s="18">
        <f t="shared" ref="E24" si="5">(C24-B24)/B24*100</f>
        <v>-391.82244985061885</v>
      </c>
      <c r="F24" s="17" t="s">
        <v>31</v>
      </c>
    </row>
    <row r="25" spans="1:6" x14ac:dyDescent="0.2">
      <c r="A25" s="1" t="s">
        <v>39</v>
      </c>
      <c r="B25" s="11">
        <f>(B24/B12)*100</f>
        <v>12.245697934224452</v>
      </c>
      <c r="C25" s="11">
        <f>(C24/C12)*100</f>
        <v>-114.11833430693481</v>
      </c>
      <c r="D25" s="11">
        <f t="shared" ref="D25:D31" si="6">(C25-B25)</f>
        <v>-126.36403224115926</v>
      </c>
      <c r="E25" s="17" t="s">
        <v>31</v>
      </c>
      <c r="F25" s="17" t="s">
        <v>31</v>
      </c>
    </row>
    <row r="26" spans="1:6" x14ac:dyDescent="0.2">
      <c r="A26" s="21" t="s">
        <v>40</v>
      </c>
      <c r="B26" s="10">
        <v>-367</v>
      </c>
      <c r="C26" s="10">
        <v>1244.5999999999999</v>
      </c>
      <c r="D26" s="10">
        <f t="shared" si="6"/>
        <v>1611.6</v>
      </c>
      <c r="E26" s="18">
        <f t="shared" ref="E26:E30" si="7">(C26-B26)/B26*100</f>
        <v>-439.12806539509529</v>
      </c>
      <c r="F26" s="16" t="s">
        <v>31</v>
      </c>
    </row>
    <row r="27" spans="1:6" x14ac:dyDescent="0.2">
      <c r="A27" s="22" t="s">
        <v>24</v>
      </c>
      <c r="B27" s="11">
        <v>4319</v>
      </c>
      <c r="C27" s="11">
        <v>-12430.2</v>
      </c>
      <c r="D27" s="10">
        <f t="shared" si="6"/>
        <v>-16749.2</v>
      </c>
      <c r="E27" s="18">
        <f t="shared" si="7"/>
        <v>-387.80273211391528</v>
      </c>
      <c r="F27" s="17" t="s">
        <v>31</v>
      </c>
    </row>
    <row r="28" spans="1:6" x14ac:dyDescent="0.2">
      <c r="A28" s="21" t="s">
        <v>33</v>
      </c>
      <c r="B28" s="10">
        <v>-1088.9000000000001</v>
      </c>
      <c r="C28" s="10">
        <v>2963.9</v>
      </c>
      <c r="D28" s="10">
        <f t="shared" si="6"/>
        <v>4052.8</v>
      </c>
      <c r="E28" s="18">
        <f t="shared" si="7"/>
        <v>-372.19212048856645</v>
      </c>
      <c r="F28" s="16" t="s">
        <v>31</v>
      </c>
    </row>
    <row r="29" spans="1:6" x14ac:dyDescent="0.2">
      <c r="A29" s="21" t="s">
        <v>34</v>
      </c>
      <c r="B29" s="10">
        <v>0</v>
      </c>
      <c r="C29" s="10">
        <v>0</v>
      </c>
      <c r="D29" s="10">
        <f t="shared" si="6"/>
        <v>0</v>
      </c>
      <c r="E29" s="18">
        <v>0</v>
      </c>
      <c r="F29" s="16" t="s">
        <v>31</v>
      </c>
    </row>
    <row r="30" spans="1:6" x14ac:dyDescent="0.2">
      <c r="A30" s="1" t="s">
        <v>0</v>
      </c>
      <c r="B30" s="11">
        <v>3230.1</v>
      </c>
      <c r="C30" s="11">
        <v>-9466.2999999999993</v>
      </c>
      <c r="D30" s="10">
        <f t="shared" si="6"/>
        <v>-12696.4</v>
      </c>
      <c r="E30" s="18">
        <f t="shared" si="7"/>
        <v>-393.06523017863225</v>
      </c>
      <c r="F30" s="17" t="s">
        <v>31</v>
      </c>
    </row>
    <row r="31" spans="1:6" x14ac:dyDescent="0.2">
      <c r="A31" s="7" t="s">
        <v>41</v>
      </c>
      <c r="B31" s="12">
        <f>(B30/B12)*100</f>
        <v>8.4410646387832706</v>
      </c>
      <c r="C31" s="12">
        <f>(C30/C12)*100</f>
        <v>-78.997746807977961</v>
      </c>
      <c r="D31" s="11">
        <f t="shared" si="6"/>
        <v>-87.438811446761235</v>
      </c>
      <c r="E31" s="17" t="s">
        <v>31</v>
      </c>
      <c r="F31" s="17" t="s">
        <v>31</v>
      </c>
    </row>
    <row r="32" spans="1:6" ht="25.5" customHeight="1" x14ac:dyDescent="0.2">
      <c r="A32" s="56" t="s">
        <v>4</v>
      </c>
      <c r="B32" s="56"/>
      <c r="C32" s="56"/>
      <c r="D32" s="56"/>
      <c r="E32" s="56"/>
      <c r="F32" s="56"/>
    </row>
    <row r="33" spans="1:6" ht="63.75" customHeight="1" x14ac:dyDescent="0.2">
      <c r="A33" s="52" t="s">
        <v>28</v>
      </c>
      <c r="B33" s="52"/>
      <c r="C33" s="52"/>
      <c r="D33" s="52"/>
      <c r="E33" s="52"/>
      <c r="F33" s="52"/>
    </row>
    <row r="34" spans="1:6" ht="51" customHeight="1" x14ac:dyDescent="0.2">
      <c r="A34" s="52" t="s">
        <v>30</v>
      </c>
      <c r="B34" s="52"/>
      <c r="C34" s="52"/>
      <c r="D34" s="52"/>
      <c r="E34" s="52"/>
      <c r="F34" s="52"/>
    </row>
    <row r="35" spans="1:6" ht="89.25" customHeight="1" x14ac:dyDescent="0.2">
      <c r="A35" s="57" t="s">
        <v>48</v>
      </c>
      <c r="B35" s="57"/>
      <c r="C35" s="57"/>
      <c r="D35" s="57"/>
      <c r="E35" s="57"/>
      <c r="F35" s="57"/>
    </row>
    <row r="36" spans="1:6" ht="51" customHeight="1" x14ac:dyDescent="0.2">
      <c r="A36" s="57" t="s">
        <v>42</v>
      </c>
      <c r="B36" s="57"/>
      <c r="C36" s="57"/>
      <c r="D36" s="57"/>
      <c r="E36" s="57"/>
      <c r="F36" s="57"/>
    </row>
    <row r="37" spans="1:6" ht="25.5" customHeight="1" x14ac:dyDescent="0.2">
      <c r="A37" s="57" t="s">
        <v>43</v>
      </c>
      <c r="B37" s="57"/>
      <c r="C37" s="57"/>
      <c r="D37" s="57"/>
      <c r="E37" s="57"/>
      <c r="F37" s="57"/>
    </row>
    <row r="38" spans="1:6" ht="51" customHeight="1" x14ac:dyDescent="0.2">
      <c r="A38" s="57" t="s">
        <v>44</v>
      </c>
      <c r="B38" s="58"/>
      <c r="C38" s="58"/>
      <c r="D38" s="58"/>
      <c r="E38" s="58"/>
      <c r="F38" s="58"/>
    </row>
    <row r="39" spans="1:6" ht="38.25" customHeight="1" x14ac:dyDescent="0.2">
      <c r="A39" s="57" t="s">
        <v>45</v>
      </c>
      <c r="B39" s="57"/>
      <c r="C39" s="57"/>
      <c r="D39" s="57"/>
      <c r="E39" s="57"/>
      <c r="F39" s="57"/>
    </row>
    <row r="40" spans="1:6" x14ac:dyDescent="0.2">
      <c r="A40" s="24"/>
      <c r="B40" s="24"/>
      <c r="C40" s="24"/>
      <c r="D40" s="24"/>
      <c r="E40" s="24"/>
      <c r="F40" s="24"/>
    </row>
    <row r="41" spans="1:6" x14ac:dyDescent="0.2">
      <c r="A41" s="24"/>
      <c r="B41" s="24"/>
      <c r="C41" s="24"/>
      <c r="D41" s="24"/>
      <c r="E41" s="24"/>
      <c r="F41" s="24"/>
    </row>
    <row r="42" spans="1:6" x14ac:dyDescent="0.2">
      <c r="A42" s="24"/>
      <c r="B42" s="24"/>
      <c r="C42" s="24"/>
      <c r="D42" s="24"/>
      <c r="E42" s="24"/>
      <c r="F42" s="24"/>
    </row>
    <row r="43" spans="1:6" x14ac:dyDescent="0.2">
      <c r="A43" s="24"/>
      <c r="B43" s="24"/>
      <c r="C43" s="24"/>
      <c r="D43" s="24"/>
      <c r="E43" s="24"/>
      <c r="F43" s="24"/>
    </row>
    <row r="44" spans="1:6" x14ac:dyDescent="0.2">
      <c r="A44" s="24"/>
      <c r="B44" s="24"/>
      <c r="C44" s="24"/>
      <c r="D44" s="24"/>
      <c r="E44" s="24"/>
      <c r="F44" s="24"/>
    </row>
    <row r="45" spans="1:6" x14ac:dyDescent="0.2">
      <c r="A45" s="24"/>
      <c r="B45" s="24"/>
      <c r="C45" s="24"/>
      <c r="D45" s="24"/>
      <c r="E45" s="24"/>
      <c r="F45" s="24"/>
    </row>
    <row r="46" spans="1:6" x14ac:dyDescent="0.2">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activeCell="L21" sqref="L21"/>
    </sheetView>
  </sheetViews>
  <sheetFormatPr defaultColWidth="9.28515625" defaultRowHeight="12.75" x14ac:dyDescent="0.2"/>
  <cols>
    <col min="1" max="1" width="40.7109375" style="23" customWidth="1"/>
    <col min="2" max="2" width="9.28515625" style="23"/>
    <col min="3" max="3" width="10.7109375" style="23" customWidth="1"/>
    <col min="4" max="4" width="9.28515625" style="23"/>
    <col min="5" max="5" width="9.7109375" style="23" customWidth="1"/>
    <col min="6" max="6" width="11.28515625" style="23" customWidth="1"/>
    <col min="7" max="16384" width="9.28515625" style="23"/>
  </cols>
  <sheetData>
    <row r="1" spans="1:10" ht="38.25" customHeight="1" x14ac:dyDescent="0.2">
      <c r="A1" s="53" t="s">
        <v>52</v>
      </c>
      <c r="B1" s="53"/>
      <c r="C1" s="53"/>
      <c r="D1" s="53"/>
      <c r="E1" s="53"/>
      <c r="F1" s="53"/>
    </row>
    <row r="2" spans="1:10" x14ac:dyDescent="0.2">
      <c r="A2" s="54" t="s">
        <v>66</v>
      </c>
      <c r="B2" s="54"/>
      <c r="C2" s="54"/>
      <c r="D2" s="54"/>
      <c r="E2" s="54"/>
      <c r="F2" s="54"/>
    </row>
    <row r="3" spans="1:10" x14ac:dyDescent="0.2">
      <c r="A3" s="55" t="s">
        <v>29</v>
      </c>
      <c r="B3" s="55"/>
      <c r="C3" s="55"/>
      <c r="D3" s="55"/>
      <c r="E3" s="55"/>
      <c r="F3" s="55"/>
    </row>
    <row r="4" spans="1:10" ht="63.75" x14ac:dyDescent="0.2">
      <c r="A4" s="3"/>
      <c r="B4" s="8" t="s">
        <v>62</v>
      </c>
      <c r="C4" s="8" t="s">
        <v>63</v>
      </c>
      <c r="D4" s="8" t="s">
        <v>11</v>
      </c>
      <c r="E4" s="9" t="s">
        <v>51</v>
      </c>
      <c r="F4" s="9" t="s">
        <v>64</v>
      </c>
      <c r="G4" s="39"/>
      <c r="H4" s="39"/>
      <c r="I4" s="39"/>
      <c r="J4" s="39"/>
    </row>
    <row r="5" spans="1:10" ht="25.5" customHeight="1" x14ac:dyDescent="0.2">
      <c r="A5" s="4" t="s">
        <v>2</v>
      </c>
      <c r="B5" s="6"/>
      <c r="C5" s="6"/>
      <c r="D5" s="6"/>
      <c r="E5" s="6"/>
      <c r="F5" s="6"/>
      <c r="G5" s="39"/>
      <c r="H5" s="39"/>
      <c r="I5" s="39"/>
      <c r="J5" s="39"/>
    </row>
    <row r="6" spans="1:10" x14ac:dyDescent="0.2">
      <c r="A6" s="2" t="s">
        <v>32</v>
      </c>
      <c r="B6" s="41">
        <v>11005.8</v>
      </c>
      <c r="C6" s="41">
        <v>1059.7</v>
      </c>
      <c r="D6" s="10">
        <f t="shared" ref="D6:D12" si="0">(C6-B6)</f>
        <v>-9946.0999999999985</v>
      </c>
      <c r="E6" s="18">
        <f t="shared" ref="E6:E12" si="1">(C6-B6)/B6*100</f>
        <v>-90.371440513183956</v>
      </c>
      <c r="F6" s="18">
        <f>(C6/C12)*100</f>
        <v>52.045577329207802</v>
      </c>
      <c r="G6" s="39"/>
      <c r="H6" s="39"/>
      <c r="I6" s="39"/>
      <c r="J6" s="39"/>
    </row>
    <row r="7" spans="1:10" x14ac:dyDescent="0.2">
      <c r="A7" s="2" t="s">
        <v>12</v>
      </c>
      <c r="B7" s="41">
        <v>542</v>
      </c>
      <c r="C7" s="41">
        <v>643.6</v>
      </c>
      <c r="D7" s="10">
        <f t="shared" si="0"/>
        <v>101.60000000000002</v>
      </c>
      <c r="E7" s="18">
        <f t="shared" si="1"/>
        <v>18.745387453874542</v>
      </c>
      <c r="F7" s="18">
        <f>(C7/C12)*100</f>
        <v>31.609449437650412</v>
      </c>
      <c r="G7" s="40"/>
      <c r="H7" s="40"/>
      <c r="I7" s="40"/>
      <c r="J7" s="40"/>
    </row>
    <row r="8" spans="1:10" x14ac:dyDescent="0.2">
      <c r="A8" s="2" t="s">
        <v>13</v>
      </c>
      <c r="B8" s="41">
        <v>323.39999999999998</v>
      </c>
      <c r="C8" s="41">
        <v>80.599999999999994</v>
      </c>
      <c r="D8" s="10">
        <f t="shared" si="0"/>
        <v>-242.79999999999998</v>
      </c>
      <c r="E8" s="18">
        <f t="shared" si="1"/>
        <v>-75.077303648732226</v>
      </c>
      <c r="F8" s="18">
        <f>(C8/C12)*100</f>
        <v>3.9585482049015277</v>
      </c>
      <c r="G8" s="40"/>
      <c r="H8" s="40"/>
      <c r="I8" s="40"/>
      <c r="J8" s="40"/>
    </row>
    <row r="9" spans="1:10" x14ac:dyDescent="0.2">
      <c r="A9" s="2" t="s">
        <v>14</v>
      </c>
      <c r="B9" s="41">
        <v>223</v>
      </c>
      <c r="C9" s="41">
        <v>8.6</v>
      </c>
      <c r="D9" s="10">
        <f t="shared" si="0"/>
        <v>-214.4</v>
      </c>
      <c r="E9" s="18">
        <f t="shared" si="1"/>
        <v>-96.143497757847541</v>
      </c>
      <c r="F9" s="18">
        <f>(C9/C12)*100</f>
        <v>0.42237611119296697</v>
      </c>
      <c r="G9" s="40"/>
      <c r="H9" s="40"/>
      <c r="I9" s="40"/>
      <c r="J9" s="40"/>
    </row>
    <row r="10" spans="1:10" x14ac:dyDescent="0.2">
      <c r="A10" s="2" t="s">
        <v>26</v>
      </c>
      <c r="B10" s="41">
        <v>380</v>
      </c>
      <c r="C10" s="41">
        <v>83.4</v>
      </c>
      <c r="D10" s="10">
        <f t="shared" si="0"/>
        <v>-296.60000000000002</v>
      </c>
      <c r="E10" s="18">
        <f t="shared" si="1"/>
        <v>-78.05263157894737</v>
      </c>
      <c r="F10" s="18">
        <f>(C10/C12)*100</f>
        <v>4.0960660085457494</v>
      </c>
      <c r="G10" s="40"/>
      <c r="H10" s="40"/>
      <c r="I10" s="40"/>
      <c r="J10" s="40"/>
    </row>
    <row r="11" spans="1:10" x14ac:dyDescent="0.2">
      <c r="A11" s="2" t="s">
        <v>27</v>
      </c>
      <c r="B11" s="41">
        <v>638.9</v>
      </c>
      <c r="C11" s="41">
        <v>160.19999999999999</v>
      </c>
      <c r="D11" s="10">
        <f t="shared" si="0"/>
        <v>-478.7</v>
      </c>
      <c r="E11" s="18">
        <f t="shared" si="1"/>
        <v>-74.925653466896222</v>
      </c>
      <c r="F11" s="18">
        <f>(C11/C12)*100</f>
        <v>7.8679829085015474</v>
      </c>
      <c r="G11" s="40"/>
      <c r="H11" s="40"/>
      <c r="I11" s="40"/>
      <c r="J11" s="40"/>
    </row>
    <row r="12" spans="1:10" x14ac:dyDescent="0.2">
      <c r="A12" s="7" t="s">
        <v>37</v>
      </c>
      <c r="B12" s="42">
        <v>13113.1</v>
      </c>
      <c r="C12" s="42">
        <v>2036.1</v>
      </c>
      <c r="D12" s="11">
        <f t="shared" si="0"/>
        <v>-11077</v>
      </c>
      <c r="E12" s="19">
        <f t="shared" si="1"/>
        <v>-84.472779129267678</v>
      </c>
      <c r="F12" s="20">
        <f>SUM(F6:F11)</f>
        <v>100</v>
      </c>
      <c r="G12" s="40"/>
      <c r="H12" s="40"/>
      <c r="I12" s="40"/>
      <c r="J12" s="40"/>
    </row>
    <row r="13" spans="1:10" ht="25.5" customHeight="1" x14ac:dyDescent="0.2">
      <c r="A13" s="7" t="s">
        <v>15</v>
      </c>
      <c r="B13" s="5"/>
      <c r="C13" s="5"/>
      <c r="D13" s="13"/>
      <c r="E13" s="15"/>
      <c r="F13" s="14"/>
      <c r="G13" s="40"/>
      <c r="H13" s="40"/>
      <c r="I13" s="40"/>
      <c r="J13" s="40"/>
    </row>
    <row r="14" spans="1:10" x14ac:dyDescent="0.2">
      <c r="A14" s="2" t="s">
        <v>16</v>
      </c>
      <c r="B14" s="41">
        <v>2792.1</v>
      </c>
      <c r="C14" s="41">
        <v>452.3</v>
      </c>
      <c r="D14" s="10">
        <f t="shared" ref="D14:D22" si="2">(C14-B14)</f>
        <v>-2339.7999999999997</v>
      </c>
      <c r="E14" s="18">
        <f t="shared" ref="E14:E22" si="3">(C14-B14)/B14*100</f>
        <v>-83.800723469789759</v>
      </c>
      <c r="F14" s="18">
        <f>(C14/C22)*100</f>
        <v>10.524723676556137</v>
      </c>
      <c r="G14" s="40"/>
      <c r="H14" s="40"/>
      <c r="I14" s="40"/>
      <c r="J14" s="40"/>
    </row>
    <row r="15" spans="1:10" x14ac:dyDescent="0.2">
      <c r="A15" s="2" t="s">
        <v>17</v>
      </c>
      <c r="B15" s="41">
        <v>4173.1000000000004</v>
      </c>
      <c r="C15" s="41">
        <v>1912.1</v>
      </c>
      <c r="D15" s="10">
        <f t="shared" si="2"/>
        <v>-2261.0000000000005</v>
      </c>
      <c r="E15" s="18">
        <f t="shared" si="3"/>
        <v>-54.180345546476246</v>
      </c>
      <c r="F15" s="18">
        <f>(C15/C22)*100</f>
        <v>44.493310063990691</v>
      </c>
      <c r="G15" s="40"/>
      <c r="H15" s="40"/>
      <c r="I15" s="40"/>
      <c r="J15" s="40"/>
    </row>
    <row r="16" spans="1:10" x14ac:dyDescent="0.2">
      <c r="A16" s="2" t="s">
        <v>18</v>
      </c>
      <c r="B16" s="41">
        <v>547.5</v>
      </c>
      <c r="C16" s="41">
        <v>284</v>
      </c>
      <c r="D16" s="10">
        <f t="shared" si="2"/>
        <v>-263.5</v>
      </c>
      <c r="E16" s="18">
        <f t="shared" si="3"/>
        <v>-48.12785388127854</v>
      </c>
      <c r="F16" s="18">
        <f>(C16/C22)*100</f>
        <v>6.6084933100639915</v>
      </c>
      <c r="G16" s="40"/>
      <c r="H16" s="40"/>
      <c r="I16" s="40"/>
      <c r="J16" s="40"/>
    </row>
    <row r="17" spans="1:10" x14ac:dyDescent="0.2">
      <c r="A17" s="2" t="s">
        <v>19</v>
      </c>
      <c r="B17" s="41">
        <v>736.2</v>
      </c>
      <c r="C17" s="41">
        <v>394.1</v>
      </c>
      <c r="D17" s="10">
        <f t="shared" si="2"/>
        <v>-342.1</v>
      </c>
      <c r="E17" s="18">
        <f t="shared" si="3"/>
        <v>-46.468350991578376</v>
      </c>
      <c r="F17" s="18">
        <f>(C17/C22)*100</f>
        <v>9.170447934845841</v>
      </c>
      <c r="G17" s="40"/>
      <c r="H17" s="40"/>
      <c r="I17" s="40"/>
      <c r="J17" s="40"/>
    </row>
    <row r="18" spans="1:10" x14ac:dyDescent="0.2">
      <c r="A18" s="2" t="s">
        <v>20</v>
      </c>
      <c r="B18" s="41">
        <v>207.5</v>
      </c>
      <c r="C18" s="41">
        <v>67.8</v>
      </c>
      <c r="D18" s="10">
        <f t="shared" si="2"/>
        <v>-139.69999999999999</v>
      </c>
      <c r="E18" s="18">
        <f t="shared" si="3"/>
        <v>-67.325301204819283</v>
      </c>
      <c r="F18" s="18">
        <f>(C18/C22)*100</f>
        <v>1.5776614310645722</v>
      </c>
      <c r="G18" s="40"/>
      <c r="H18" s="40"/>
      <c r="I18" s="40"/>
      <c r="J18" s="40"/>
    </row>
    <row r="19" spans="1:10" x14ac:dyDescent="0.2">
      <c r="A19" s="2" t="s">
        <v>21</v>
      </c>
      <c r="B19" s="41">
        <v>137.19999999999999</v>
      </c>
      <c r="C19" s="41">
        <v>38.799999999999997</v>
      </c>
      <c r="D19" s="10">
        <f t="shared" si="2"/>
        <v>-98.399999999999991</v>
      </c>
      <c r="E19" s="18">
        <f t="shared" si="3"/>
        <v>-71.720116618075807</v>
      </c>
      <c r="F19" s="18">
        <f>(C19/C22)*100</f>
        <v>0.90285049447353105</v>
      </c>
      <c r="G19" s="40"/>
      <c r="H19" s="40"/>
      <c r="I19" s="40"/>
      <c r="J19" s="40"/>
    </row>
    <row r="20" spans="1:10" x14ac:dyDescent="0.2">
      <c r="A20" s="2" t="s">
        <v>26</v>
      </c>
      <c r="B20" s="41">
        <v>172.9</v>
      </c>
      <c r="C20" s="41">
        <v>45.7</v>
      </c>
      <c r="D20" s="10">
        <f t="shared" si="2"/>
        <v>-127.2</v>
      </c>
      <c r="E20" s="18">
        <f t="shared" si="3"/>
        <v>-73.568536726431461</v>
      </c>
      <c r="F20" s="18">
        <f>(C20/C22)*100</f>
        <v>1.0634089586969169</v>
      </c>
      <c r="G20" s="40"/>
      <c r="H20" s="40"/>
      <c r="I20" s="40"/>
      <c r="J20" s="40"/>
    </row>
    <row r="21" spans="1:10" x14ac:dyDescent="0.2">
      <c r="A21" s="2" t="s">
        <v>38</v>
      </c>
      <c r="B21" s="41">
        <v>2646.2</v>
      </c>
      <c r="C21" s="41">
        <v>1102.7</v>
      </c>
      <c r="D21" s="10">
        <f t="shared" si="2"/>
        <v>-1543.4999999999998</v>
      </c>
      <c r="E21" s="18">
        <f t="shared" si="3"/>
        <v>-58.328924495502974</v>
      </c>
      <c r="F21" s="18">
        <f>(C21/C22)*100</f>
        <v>25.659104130308318</v>
      </c>
      <c r="G21" s="40"/>
      <c r="H21" s="40"/>
      <c r="I21" s="40"/>
      <c r="J21" s="40"/>
    </row>
    <row r="22" spans="1:10" x14ac:dyDescent="0.2">
      <c r="A22" s="7" t="s">
        <v>22</v>
      </c>
      <c r="B22" s="42">
        <v>11412.7</v>
      </c>
      <c r="C22" s="42">
        <v>4297.5</v>
      </c>
      <c r="D22" s="11">
        <f t="shared" si="2"/>
        <v>-7115.2000000000007</v>
      </c>
      <c r="E22" s="19">
        <f t="shared" si="3"/>
        <v>-62.344581036915017</v>
      </c>
      <c r="F22" s="20">
        <f>SUM(F14:F21)</f>
        <v>99.999999999999986</v>
      </c>
      <c r="G22" s="40"/>
      <c r="H22" s="40"/>
      <c r="I22" s="40"/>
      <c r="J22" s="40"/>
    </row>
    <row r="23" spans="1:10" ht="25.5" customHeight="1" x14ac:dyDescent="0.2">
      <c r="A23" s="7" t="s">
        <v>25</v>
      </c>
      <c r="B23" s="5"/>
      <c r="C23" s="5"/>
      <c r="D23" s="13"/>
      <c r="E23" s="15"/>
      <c r="F23" s="14"/>
      <c r="G23" s="40"/>
      <c r="H23" s="40"/>
      <c r="I23" s="40"/>
      <c r="J23" s="40"/>
    </row>
    <row r="24" spans="1:10" x14ac:dyDescent="0.2">
      <c r="A24" s="1" t="s">
        <v>23</v>
      </c>
      <c r="B24" s="11">
        <v>1700.4</v>
      </c>
      <c r="C24" s="11">
        <v>-2261.4</v>
      </c>
      <c r="D24" s="10">
        <f t="shared" ref="D24" si="4">(C24-B24)</f>
        <v>-3961.8</v>
      </c>
      <c r="E24" s="18">
        <f t="shared" ref="E24" si="5">(C24-B24)/B24*100</f>
        <v>-232.99223712067749</v>
      </c>
      <c r="F24" s="17" t="s">
        <v>31</v>
      </c>
      <c r="G24" s="40"/>
      <c r="H24" s="40"/>
      <c r="I24" s="40"/>
      <c r="J24" s="40"/>
    </row>
    <row r="25" spans="1:10" x14ac:dyDescent="0.2">
      <c r="A25" s="1" t="s">
        <v>39</v>
      </c>
      <c r="B25" s="11">
        <f>(B24/B12)*100</f>
        <v>12.967185486269456</v>
      </c>
      <c r="C25" s="11">
        <f>(C24/C12)*100</f>
        <v>-111.06527184322972</v>
      </c>
      <c r="D25" s="11">
        <f t="shared" ref="D25:D31" si="6">(C25-B25)</f>
        <v>-124.03245732949918</v>
      </c>
      <c r="E25" s="17" t="s">
        <v>31</v>
      </c>
      <c r="F25" s="17" t="s">
        <v>31</v>
      </c>
      <c r="G25" s="40"/>
      <c r="H25" s="40"/>
      <c r="I25" s="40"/>
      <c r="J25" s="40"/>
    </row>
    <row r="26" spans="1:10" x14ac:dyDescent="0.2">
      <c r="A26" s="21" t="s">
        <v>40</v>
      </c>
      <c r="B26" s="10">
        <v>-106.7</v>
      </c>
      <c r="C26" s="10">
        <v>-521.9</v>
      </c>
      <c r="D26" s="10">
        <f t="shared" si="6"/>
        <v>-415.2</v>
      </c>
      <c r="E26" s="18">
        <f t="shared" ref="E26:E30" si="7">(C26-B26)/B26*100</f>
        <v>389.12839737582004</v>
      </c>
      <c r="F26" s="16" t="s">
        <v>31</v>
      </c>
      <c r="G26" s="40"/>
      <c r="H26" s="40"/>
      <c r="I26" s="40"/>
      <c r="J26" s="40"/>
    </row>
    <row r="27" spans="1:10" x14ac:dyDescent="0.2">
      <c r="A27" s="22" t="s">
        <v>24</v>
      </c>
      <c r="B27" s="11">
        <v>1593.7</v>
      </c>
      <c r="C27" s="11">
        <v>-2783.3</v>
      </c>
      <c r="D27" s="10">
        <f t="shared" si="6"/>
        <v>-4377</v>
      </c>
      <c r="E27" s="18">
        <f t="shared" si="7"/>
        <v>-274.64391039718896</v>
      </c>
      <c r="F27" s="17" t="s">
        <v>31</v>
      </c>
      <c r="G27" s="40"/>
      <c r="H27" s="40"/>
      <c r="I27" s="40"/>
      <c r="J27" s="40"/>
    </row>
    <row r="28" spans="1:10" x14ac:dyDescent="0.2">
      <c r="A28" s="21" t="s">
        <v>33</v>
      </c>
      <c r="B28" s="10">
        <v>-289.39999999999998</v>
      </c>
      <c r="C28" s="10">
        <v>463.9</v>
      </c>
      <c r="D28" s="10">
        <f t="shared" si="6"/>
        <v>753.3</v>
      </c>
      <c r="E28" s="18">
        <f t="shared" si="7"/>
        <v>-260.29716655148587</v>
      </c>
      <c r="F28" s="16" t="s">
        <v>31</v>
      </c>
      <c r="G28" s="40"/>
      <c r="H28" s="40"/>
      <c r="I28" s="40"/>
      <c r="J28" s="40"/>
    </row>
    <row r="29" spans="1:10" x14ac:dyDescent="0.2">
      <c r="A29" s="21" t="s">
        <v>34</v>
      </c>
      <c r="B29" s="10">
        <v>0</v>
      </c>
      <c r="C29" s="10">
        <v>0</v>
      </c>
      <c r="D29" s="10">
        <f t="shared" si="6"/>
        <v>0</v>
      </c>
      <c r="E29" s="18">
        <v>0</v>
      </c>
      <c r="F29" s="16" t="s">
        <v>31</v>
      </c>
      <c r="G29" s="40"/>
      <c r="H29" s="40"/>
      <c r="I29" s="40"/>
      <c r="J29" s="40"/>
    </row>
    <row r="30" spans="1:10" x14ac:dyDescent="0.2">
      <c r="A30" s="1" t="s">
        <v>0</v>
      </c>
      <c r="B30" s="11">
        <v>1304.3</v>
      </c>
      <c r="C30" s="11">
        <v>-2319.4</v>
      </c>
      <c r="D30" s="10">
        <f t="shared" si="6"/>
        <v>-3623.7</v>
      </c>
      <c r="E30" s="18">
        <f t="shared" si="7"/>
        <v>-277.82718699685654</v>
      </c>
      <c r="F30" s="17" t="s">
        <v>31</v>
      </c>
      <c r="G30" s="40"/>
      <c r="H30" s="40"/>
      <c r="I30" s="40"/>
      <c r="J30" s="40"/>
    </row>
    <row r="31" spans="1:10" x14ac:dyDescent="0.2">
      <c r="A31" s="7" t="s">
        <v>41</v>
      </c>
      <c r="B31" s="12">
        <f>(B30/B12)*100</f>
        <v>9.9465420076107094</v>
      </c>
      <c r="C31" s="12">
        <f>(C30/C12)*100</f>
        <v>-113.91385491871718</v>
      </c>
      <c r="D31" s="11">
        <f t="shared" si="6"/>
        <v>-123.86039692632789</v>
      </c>
      <c r="E31" s="17" t="s">
        <v>31</v>
      </c>
      <c r="F31" s="17" t="s">
        <v>31</v>
      </c>
      <c r="G31" s="40"/>
      <c r="H31" s="40"/>
      <c r="I31" s="40"/>
      <c r="J31" s="40"/>
    </row>
    <row r="32" spans="1:10" ht="25.5" customHeight="1" x14ac:dyDescent="0.2">
      <c r="A32" s="56" t="s">
        <v>4</v>
      </c>
      <c r="B32" s="56"/>
      <c r="C32" s="56"/>
      <c r="D32" s="56"/>
      <c r="E32" s="56"/>
      <c r="F32" s="56"/>
    </row>
    <row r="33" spans="1:6" ht="63.75" customHeight="1" x14ac:dyDescent="0.2">
      <c r="A33" s="52" t="s">
        <v>28</v>
      </c>
      <c r="B33" s="52"/>
      <c r="C33" s="52"/>
      <c r="D33" s="52"/>
      <c r="E33" s="52"/>
      <c r="F33" s="52"/>
    </row>
    <row r="34" spans="1:6" ht="51" customHeight="1" x14ac:dyDescent="0.2">
      <c r="A34" s="52" t="s">
        <v>30</v>
      </c>
      <c r="B34" s="52"/>
      <c r="C34" s="52"/>
      <c r="D34" s="52"/>
      <c r="E34" s="52"/>
      <c r="F34" s="52"/>
    </row>
    <row r="35" spans="1:6" ht="89.25" customHeight="1" x14ac:dyDescent="0.2">
      <c r="A35" s="57" t="s">
        <v>48</v>
      </c>
      <c r="B35" s="57"/>
      <c r="C35" s="57"/>
      <c r="D35" s="57"/>
      <c r="E35" s="57"/>
      <c r="F35" s="57"/>
    </row>
    <row r="36" spans="1:6" ht="51" customHeight="1" x14ac:dyDescent="0.2">
      <c r="A36" s="57" t="s">
        <v>42</v>
      </c>
      <c r="B36" s="57"/>
      <c r="C36" s="57"/>
      <c r="D36" s="57"/>
      <c r="E36" s="57"/>
      <c r="F36" s="57"/>
    </row>
    <row r="37" spans="1:6" ht="25.5" customHeight="1" x14ac:dyDescent="0.2">
      <c r="A37" s="57" t="s">
        <v>43</v>
      </c>
      <c r="B37" s="57"/>
      <c r="C37" s="57"/>
      <c r="D37" s="57"/>
      <c r="E37" s="57"/>
      <c r="F37" s="57"/>
    </row>
    <row r="38" spans="1:6" ht="51" customHeight="1" x14ac:dyDescent="0.2">
      <c r="A38" s="57" t="s">
        <v>44</v>
      </c>
      <c r="B38" s="58"/>
      <c r="C38" s="58"/>
      <c r="D38" s="58"/>
      <c r="E38" s="58"/>
      <c r="F38" s="58"/>
    </row>
    <row r="39" spans="1:6" ht="38.25" customHeight="1" x14ac:dyDescent="0.2">
      <c r="A39" s="57" t="s">
        <v>45</v>
      </c>
      <c r="B39" s="57"/>
      <c r="C39" s="57"/>
      <c r="D39" s="57"/>
      <c r="E39" s="57"/>
      <c r="F39" s="57"/>
    </row>
    <row r="40" spans="1:6" x14ac:dyDescent="0.2">
      <c r="A40" s="24"/>
      <c r="B40" s="24"/>
      <c r="C40" s="24"/>
      <c r="D40" s="24"/>
      <c r="E40" s="24"/>
      <c r="F40" s="24"/>
    </row>
    <row r="41" spans="1:6" x14ac:dyDescent="0.2">
      <c r="A41" s="24"/>
      <c r="B41" s="24"/>
      <c r="C41" s="24"/>
      <c r="D41" s="24"/>
      <c r="E41" s="24"/>
      <c r="F41" s="24"/>
    </row>
    <row r="42" spans="1:6" x14ac:dyDescent="0.2">
      <c r="A42" s="24"/>
      <c r="B42" s="24"/>
      <c r="C42" s="24"/>
      <c r="D42" s="24"/>
      <c r="E42" s="24"/>
      <c r="F42" s="24"/>
    </row>
    <row r="43" spans="1:6" x14ac:dyDescent="0.2">
      <c r="A43" s="24"/>
      <c r="B43" s="24"/>
      <c r="C43" s="24"/>
      <c r="D43" s="24"/>
      <c r="E43" s="24"/>
      <c r="F43" s="24"/>
    </row>
    <row r="44" spans="1:6" x14ac:dyDescent="0.2">
      <c r="A44" s="24"/>
      <c r="B44" s="24"/>
      <c r="C44" s="24"/>
      <c r="D44" s="24"/>
      <c r="E44" s="24"/>
      <c r="F44" s="24"/>
    </row>
    <row r="45" spans="1:6" x14ac:dyDescent="0.2">
      <c r="A45" s="24"/>
      <c r="B45" s="24"/>
      <c r="C45" s="24"/>
      <c r="D45" s="24"/>
      <c r="E45" s="24"/>
      <c r="F45" s="24"/>
    </row>
    <row r="46" spans="1:6" x14ac:dyDescent="0.2">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Smallen, David (RITA)</cp:lastModifiedBy>
  <cp:lastPrinted>2020-12-01T17:24:32Z</cp:lastPrinted>
  <dcterms:created xsi:type="dcterms:W3CDTF">2012-05-10T15:47:12Z</dcterms:created>
  <dcterms:modified xsi:type="dcterms:W3CDTF">2020-12-02T14:25:25Z</dcterms:modified>
</cp:coreProperties>
</file>