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autoCompressPictures="0"/>
  <mc:AlternateContent xmlns:mc="http://schemas.openxmlformats.org/markup-compatibility/2006">
    <mc:Choice Requires="x15">
      <x15ac:absPath xmlns:x15ac="http://schemas.microsoft.com/office/spreadsheetml/2010/11/ac" url="http://our.dot.gov/office/ost.s80.1/web/BTS-Web-Project/Shared Documents/FFF/ch2/"/>
    </mc:Choice>
  </mc:AlternateContent>
  <bookViews>
    <workbookView xWindow="43485" yWindow="780" windowWidth="19320" windowHeight="15480"/>
  </bookViews>
  <sheets>
    <sheet name="Value" sheetId="18" r:id="rId1"/>
    <sheet name="Share of Freight Value" sheetId="1" r:id="rId2"/>
    <sheet name="Ton-Miles" sheetId="14" r:id="rId3"/>
    <sheet name="Share of Ton-Miles" sheetId="15" r:id="rId4"/>
    <sheet name="Tonnage" sheetId="16" r:id="rId5"/>
    <sheet name="Share of Tonnage" sheetId="17" r:id="rId6"/>
  </sheets>
  <externalReferences>
    <externalReference r:id="rId7"/>
  </externalReferences>
  <definedNames>
    <definedName name="_xlnm.Print_Area" localSheetId="1">'Share of Freight Value'!$A$1:$I$15</definedName>
    <definedName name="_xlnm.Print_Area" localSheetId="3">'Share of Ton-Miles'!$A$1:$I$14</definedName>
    <definedName name="_xlnm.Print_Area" localSheetId="2">'Ton-Miles'!$A$1:$I$15</definedName>
    <definedName name="_xlnm.Print_Area" localSheetId="4">Tonnage!$A$1:$I$14</definedName>
    <definedName name="_xlnm.Print_Area" localSheetId="0">Value!$A$1:$I$14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15" l="1"/>
  <c r="A14" i="17"/>
  <c r="A14" i="16"/>
  <c r="F11" i="17"/>
  <c r="H8" i="17"/>
  <c r="G8" i="17"/>
  <c r="F8" i="17"/>
  <c r="D8" i="17"/>
  <c r="G7" i="17"/>
  <c r="F7" i="17"/>
  <c r="H6" i="17"/>
  <c r="H4" i="17"/>
  <c r="G4" i="17"/>
  <c r="F4" i="17"/>
  <c r="D4" i="17"/>
  <c r="B4" i="17"/>
  <c r="H11" i="16"/>
  <c r="H11" i="17" s="1"/>
  <c r="H10" i="16"/>
  <c r="H10" i="17" s="1"/>
  <c r="H9" i="16"/>
  <c r="H9" i="17" s="1"/>
  <c r="H8" i="16"/>
  <c r="H7" i="16"/>
  <c r="H7" i="17" s="1"/>
  <c r="H6" i="16"/>
  <c r="H5" i="16"/>
  <c r="H5" i="17" s="1"/>
  <c r="H4" i="16"/>
  <c r="G11" i="16"/>
  <c r="G11" i="17" s="1"/>
  <c r="G10" i="16"/>
  <c r="G10" i="17" s="1"/>
  <c r="G9" i="16"/>
  <c r="G9" i="17" s="1"/>
  <c r="G8" i="16"/>
  <c r="G7" i="16"/>
  <c r="G6" i="16"/>
  <c r="G6" i="17" s="1"/>
  <c r="G5" i="16"/>
  <c r="G5" i="17" s="1"/>
  <c r="G4" i="16"/>
  <c r="F11" i="16"/>
  <c r="F10" i="16"/>
  <c r="F10" i="17" s="1"/>
  <c r="F9" i="16"/>
  <c r="F9" i="17" s="1"/>
  <c r="F8" i="16"/>
  <c r="F7" i="16"/>
  <c r="F6" i="16"/>
  <c r="F6" i="17" s="1"/>
  <c r="F5" i="16"/>
  <c r="F5" i="17" s="1"/>
  <c r="F4" i="16"/>
  <c r="E11" i="16"/>
  <c r="E11" i="17" s="1"/>
  <c r="E10" i="16"/>
  <c r="E10" i="17" s="1"/>
  <c r="E9" i="16"/>
  <c r="E9" i="17" s="1"/>
  <c r="E8" i="16"/>
  <c r="E8" i="17" s="1"/>
  <c r="E7" i="16"/>
  <c r="E7" i="17" s="1"/>
  <c r="E6" i="16"/>
  <c r="E6" i="17" s="1"/>
  <c r="E5" i="16"/>
  <c r="E5" i="17" s="1"/>
  <c r="E4" i="16"/>
  <c r="E4" i="17" s="1"/>
  <c r="D11" i="16"/>
  <c r="D11" i="17" s="1"/>
  <c r="D10" i="16"/>
  <c r="D10" i="17" s="1"/>
  <c r="D9" i="16"/>
  <c r="D9" i="17" s="1"/>
  <c r="D8" i="16"/>
  <c r="D7" i="16"/>
  <c r="D7" i="17" s="1"/>
  <c r="D6" i="16"/>
  <c r="D6" i="17" s="1"/>
  <c r="D5" i="16"/>
  <c r="D5" i="17" s="1"/>
  <c r="D4" i="16"/>
  <c r="E58" i="16"/>
  <c r="E74" i="16"/>
  <c r="E66" i="16"/>
  <c r="E50" i="16"/>
  <c r="E42" i="16"/>
  <c r="E34" i="16"/>
  <c r="E26" i="16"/>
  <c r="E75" i="16" s="1"/>
  <c r="B4" i="16"/>
  <c r="A14" i="1"/>
  <c r="H11" i="18" l="1"/>
  <c r="H11" i="1" s="1"/>
  <c r="H10" i="18"/>
  <c r="H10" i="1" s="1"/>
  <c r="H9" i="18"/>
  <c r="H9" i="1" s="1"/>
  <c r="H8" i="18"/>
  <c r="H8" i="1" s="1"/>
  <c r="H7" i="18"/>
  <c r="H7" i="1" s="1"/>
  <c r="H6" i="18"/>
  <c r="H6" i="1" s="1"/>
  <c r="H5" i="18"/>
  <c r="H5" i="1" s="1"/>
  <c r="H4" i="18"/>
  <c r="H4" i="1" s="1"/>
  <c r="G11" i="18"/>
  <c r="G11" i="1" s="1"/>
  <c r="G10" i="18"/>
  <c r="G10" i="1" s="1"/>
  <c r="G9" i="18"/>
  <c r="G9" i="1" s="1"/>
  <c r="G8" i="18"/>
  <c r="G8" i="1" s="1"/>
  <c r="G7" i="18"/>
  <c r="G7" i="1" s="1"/>
  <c r="G6" i="18"/>
  <c r="G6" i="1" s="1"/>
  <c r="G5" i="18"/>
  <c r="G5" i="1" s="1"/>
  <c r="G4" i="18"/>
  <c r="G4" i="1" s="1"/>
  <c r="F11" i="18"/>
  <c r="F11" i="1" s="1"/>
  <c r="F10" i="18"/>
  <c r="F10" i="1" s="1"/>
  <c r="F9" i="18"/>
  <c r="F9" i="1" s="1"/>
  <c r="F8" i="18"/>
  <c r="F8" i="1" s="1"/>
  <c r="F7" i="18"/>
  <c r="F7" i="1" s="1"/>
  <c r="F6" i="18"/>
  <c r="F6" i="1" s="1"/>
  <c r="F5" i="18"/>
  <c r="F5" i="1" s="1"/>
  <c r="F4" i="18"/>
  <c r="F4" i="1" s="1"/>
  <c r="E11" i="18"/>
  <c r="E11" i="1" s="1"/>
  <c r="E10" i="18"/>
  <c r="E10" i="1" s="1"/>
  <c r="E9" i="18"/>
  <c r="E9" i="1" s="1"/>
  <c r="E8" i="18"/>
  <c r="E8" i="1" s="1"/>
  <c r="E7" i="18"/>
  <c r="E7" i="1" s="1"/>
  <c r="E6" i="18"/>
  <c r="E6" i="1" s="1"/>
  <c r="E5" i="18"/>
  <c r="E5" i="1" s="1"/>
  <c r="E4" i="18"/>
  <c r="E4" i="1" s="1"/>
  <c r="D75" i="18"/>
  <c r="D67" i="18"/>
  <c r="D59" i="18"/>
  <c r="D51" i="18"/>
  <c r="D43" i="18"/>
  <c r="D77" i="18" s="1"/>
  <c r="D35" i="18"/>
  <c r="D27" i="18"/>
  <c r="D11" i="18"/>
  <c r="D11" i="1" s="1"/>
  <c r="D10" i="18"/>
  <c r="D10" i="1" s="1"/>
  <c r="D9" i="18"/>
  <c r="D9" i="1" s="1"/>
  <c r="D8" i="18"/>
  <c r="D8" i="1" s="1"/>
  <c r="D7" i="18"/>
  <c r="D7" i="1" s="1"/>
  <c r="D6" i="18"/>
  <c r="D6" i="1" s="1"/>
  <c r="D5" i="18"/>
  <c r="D5" i="1" s="1"/>
  <c r="D4" i="18"/>
  <c r="D4" i="1" s="1"/>
  <c r="C11" i="18"/>
  <c r="C11" i="1" s="1"/>
  <c r="C10" i="18"/>
  <c r="C10" i="1" s="1"/>
  <c r="C9" i="18"/>
  <c r="C9" i="1" s="1"/>
  <c r="C8" i="18"/>
  <c r="C8" i="1" s="1"/>
  <c r="C7" i="18"/>
  <c r="C7" i="1" s="1"/>
  <c r="C6" i="18"/>
  <c r="C6" i="1" s="1"/>
  <c r="C5" i="18"/>
  <c r="C5" i="1" s="1"/>
  <c r="C4" i="18"/>
  <c r="C4" i="1" s="1"/>
  <c r="B11" i="18"/>
  <c r="B11" i="1" s="1"/>
  <c r="B10" i="18"/>
  <c r="B10" i="1" s="1"/>
  <c r="B9" i="18"/>
  <c r="B9" i="1" s="1"/>
  <c r="B8" i="18"/>
  <c r="B8" i="1" s="1"/>
  <c r="B7" i="18"/>
  <c r="B7" i="1" s="1"/>
  <c r="B6" i="18"/>
  <c r="B6" i="1" s="1"/>
  <c r="B5" i="18"/>
  <c r="B5" i="1" s="1"/>
  <c r="B4" i="18"/>
  <c r="B4" i="1" s="1"/>
  <c r="C77" i="18"/>
  <c r="E74" i="14"/>
  <c r="E73" i="14"/>
  <c r="H11" i="14" s="1"/>
  <c r="H11" i="15" s="1"/>
  <c r="E72" i="14"/>
  <c r="H10" i="14" s="1"/>
  <c r="H10" i="15" s="1"/>
  <c r="E71" i="14"/>
  <c r="H9" i="14" s="1"/>
  <c r="H9" i="15" s="1"/>
  <c r="E70" i="14"/>
  <c r="H8" i="14" s="1"/>
  <c r="H8" i="15" s="1"/>
  <c r="E69" i="14"/>
  <c r="H7" i="14" s="1"/>
  <c r="H7" i="15" s="1"/>
  <c r="E68" i="14"/>
  <c r="H6" i="14" s="1"/>
  <c r="H6" i="15" s="1"/>
  <c r="E67" i="14"/>
  <c r="H5" i="14" s="1"/>
  <c r="H5" i="15" s="1"/>
  <c r="E66" i="14"/>
  <c r="E65" i="14"/>
  <c r="G11" i="14" s="1"/>
  <c r="G11" i="15" s="1"/>
  <c r="E64" i="14"/>
  <c r="G10" i="14" s="1"/>
  <c r="G10" i="15" s="1"/>
  <c r="E63" i="14"/>
  <c r="G9" i="14" s="1"/>
  <c r="G9" i="15" s="1"/>
  <c r="E62" i="14"/>
  <c r="G8" i="14" s="1"/>
  <c r="G8" i="15" s="1"/>
  <c r="E61" i="14"/>
  <c r="G7" i="14" s="1"/>
  <c r="G7" i="15" s="1"/>
  <c r="E60" i="14"/>
  <c r="G6" i="14" s="1"/>
  <c r="G6" i="15" s="1"/>
  <c r="E59" i="14"/>
  <c r="G5" i="14" s="1"/>
  <c r="G5" i="15" s="1"/>
  <c r="E58" i="14"/>
  <c r="E57" i="14"/>
  <c r="F11" i="14" s="1"/>
  <c r="F11" i="15" s="1"/>
  <c r="E56" i="14"/>
  <c r="F10" i="14" s="1"/>
  <c r="F10" i="15" s="1"/>
  <c r="E55" i="14"/>
  <c r="F9" i="14" s="1"/>
  <c r="F9" i="15" s="1"/>
  <c r="E54" i="14"/>
  <c r="F8" i="14" s="1"/>
  <c r="F8" i="15" s="1"/>
  <c r="E53" i="14"/>
  <c r="F7" i="14" s="1"/>
  <c r="F7" i="15" s="1"/>
  <c r="E52" i="14"/>
  <c r="F6" i="14" s="1"/>
  <c r="F6" i="15" s="1"/>
  <c r="E51" i="14"/>
  <c r="F5" i="14" s="1"/>
  <c r="F5" i="15" s="1"/>
  <c r="E50" i="14"/>
  <c r="E49" i="14"/>
  <c r="E11" i="14" s="1"/>
  <c r="E11" i="15" s="1"/>
  <c r="E48" i="14"/>
  <c r="E10" i="14" s="1"/>
  <c r="E10" i="15" s="1"/>
  <c r="E47" i="14"/>
  <c r="E9" i="14" s="1"/>
  <c r="E9" i="15" s="1"/>
  <c r="E46" i="14"/>
  <c r="E8" i="14" s="1"/>
  <c r="E8" i="15" s="1"/>
  <c r="E45" i="14"/>
  <c r="E7" i="14" s="1"/>
  <c r="E7" i="15" s="1"/>
  <c r="E44" i="14"/>
  <c r="E6" i="14" s="1"/>
  <c r="E6" i="15" s="1"/>
  <c r="E43" i="14"/>
  <c r="E5" i="14" s="1"/>
  <c r="E5" i="15" s="1"/>
  <c r="E42" i="14"/>
  <c r="E41" i="14"/>
  <c r="D11" i="14" s="1"/>
  <c r="D11" i="15" s="1"/>
  <c r="E40" i="14"/>
  <c r="D10" i="14" s="1"/>
  <c r="D10" i="15" s="1"/>
  <c r="E39" i="14"/>
  <c r="D9" i="14" s="1"/>
  <c r="D9" i="15" s="1"/>
  <c r="E38" i="14"/>
  <c r="D8" i="14" s="1"/>
  <c r="D8" i="15" s="1"/>
  <c r="E37" i="14"/>
  <c r="D7" i="14" s="1"/>
  <c r="D7" i="15" s="1"/>
  <c r="E36" i="14"/>
  <c r="D6" i="14" s="1"/>
  <c r="D6" i="15" s="1"/>
  <c r="E35" i="14"/>
  <c r="D5" i="14" s="1"/>
  <c r="D5" i="15" s="1"/>
  <c r="E34" i="14"/>
  <c r="E33" i="14"/>
  <c r="C11" i="14" s="1"/>
  <c r="C11" i="15" s="1"/>
  <c r="E32" i="14"/>
  <c r="C10" i="14" s="1"/>
  <c r="C10" i="15" s="1"/>
  <c r="E31" i="14"/>
  <c r="C9" i="14" s="1"/>
  <c r="C9" i="15" s="1"/>
  <c r="E30" i="14"/>
  <c r="C8" i="14" s="1"/>
  <c r="C8" i="15" s="1"/>
  <c r="E29" i="14"/>
  <c r="C7" i="14" s="1"/>
  <c r="C7" i="15" s="1"/>
  <c r="E28" i="14"/>
  <c r="C6" i="14" s="1"/>
  <c r="C6" i="15" s="1"/>
  <c r="E27" i="14"/>
  <c r="C5" i="14" s="1"/>
  <c r="C5" i="15" s="1"/>
  <c r="E26" i="14"/>
  <c r="E25" i="14"/>
  <c r="B11" i="14" s="1"/>
  <c r="B11" i="15" s="1"/>
  <c r="E24" i="14"/>
  <c r="B10" i="14" s="1"/>
  <c r="B10" i="15" s="1"/>
  <c r="E23" i="14"/>
  <c r="B9" i="14" s="1"/>
  <c r="B9" i="15" s="1"/>
  <c r="E22" i="14"/>
  <c r="B8" i="14" s="1"/>
  <c r="B8" i="15" s="1"/>
  <c r="E21" i="14"/>
  <c r="B7" i="14" s="1"/>
  <c r="B7" i="15" s="1"/>
  <c r="E20" i="14"/>
  <c r="B6" i="14" s="1"/>
  <c r="B6" i="15" s="1"/>
  <c r="E19" i="14"/>
  <c r="B5" i="14" s="1"/>
  <c r="B5" i="15" s="1"/>
  <c r="E18" i="14"/>
  <c r="C11" i="16"/>
  <c r="C11" i="17" s="1"/>
  <c r="C10" i="16"/>
  <c r="C10" i="17" s="1"/>
  <c r="C9" i="16"/>
  <c r="C9" i="17" s="1"/>
  <c r="C8" i="16"/>
  <c r="C8" i="17" s="1"/>
  <c r="C7" i="16"/>
  <c r="C7" i="17" s="1"/>
  <c r="C6" i="16"/>
  <c r="C6" i="17" s="1"/>
  <c r="C5" i="16"/>
  <c r="C5" i="17" s="1"/>
  <c r="C4" i="16"/>
  <c r="C4" i="17" s="1"/>
  <c r="B11" i="16"/>
  <c r="B11" i="17" s="1"/>
  <c r="B10" i="16"/>
  <c r="B10" i="17" s="1"/>
  <c r="B9" i="16"/>
  <c r="B9" i="17" s="1"/>
  <c r="B8" i="16"/>
  <c r="B8" i="17" s="1"/>
  <c r="B7" i="16"/>
  <c r="B7" i="17" s="1"/>
  <c r="B6" i="16"/>
  <c r="B6" i="17" s="1"/>
  <c r="B5" i="16"/>
  <c r="B5" i="17" s="1"/>
  <c r="C4" i="14" l="1"/>
  <c r="C4" i="15" s="1"/>
  <c r="F33" i="14"/>
  <c r="E4" i="14"/>
  <c r="E4" i="15" s="1"/>
  <c r="F49" i="14"/>
  <c r="G4" i="14"/>
  <c r="G4" i="15" s="1"/>
  <c r="F65" i="14"/>
  <c r="D24" i="1"/>
  <c r="E25" i="1"/>
  <c r="H25" i="1"/>
  <c r="B23" i="17"/>
  <c r="D19" i="15"/>
  <c r="D25" i="1"/>
  <c r="E22" i="1"/>
  <c r="C18" i="1"/>
  <c r="D22" i="1"/>
  <c r="E19" i="1"/>
  <c r="G19" i="1"/>
  <c r="H23" i="1"/>
  <c r="B4" i="14"/>
  <c r="B4" i="15" s="1"/>
  <c r="E75" i="14"/>
  <c r="F25" i="14"/>
  <c r="D4" i="14"/>
  <c r="D4" i="15" s="1"/>
  <c r="F41" i="14"/>
  <c r="F4" i="14"/>
  <c r="F4" i="15" s="1"/>
  <c r="F57" i="14"/>
  <c r="H4" i="14"/>
  <c r="H4" i="15" s="1"/>
  <c r="F73" i="14"/>
  <c r="D20" i="1"/>
  <c r="E21" i="1"/>
  <c r="H21" i="1"/>
  <c r="B19" i="17"/>
  <c r="D21" i="1"/>
  <c r="E18" i="1"/>
  <c r="G22" i="1"/>
  <c r="H22" i="1"/>
  <c r="B21" i="17"/>
  <c r="D21" i="15"/>
  <c r="C19" i="1"/>
  <c r="D23" i="1"/>
  <c r="E20" i="1"/>
  <c r="G20" i="1"/>
  <c r="H24" i="1"/>
  <c r="I4" i="18"/>
  <c r="I4" i="1" s="1"/>
  <c r="I5" i="18"/>
  <c r="I5" i="1" s="1"/>
  <c r="I6" i="18"/>
  <c r="I6" i="1" s="1"/>
  <c r="I7" i="18"/>
  <c r="I7" i="1" s="1"/>
  <c r="I8" i="18"/>
  <c r="I8" i="1" s="1"/>
  <c r="I9" i="18"/>
  <c r="I9" i="1" s="1"/>
  <c r="I10" i="18"/>
  <c r="I10" i="1" s="1"/>
  <c r="I11" i="18"/>
  <c r="I11" i="1" s="1"/>
  <c r="B12" i="18"/>
  <c r="B12" i="1" s="1"/>
  <c r="B20" i="1" s="1"/>
  <c r="C12" i="18"/>
  <c r="C12" i="1" s="1"/>
  <c r="C22" i="1" s="1"/>
  <c r="D12" i="18"/>
  <c r="D12" i="1" s="1"/>
  <c r="D18" i="1" s="1"/>
  <c r="E12" i="18"/>
  <c r="E12" i="1" s="1"/>
  <c r="E23" i="1" s="1"/>
  <c r="F12" i="18"/>
  <c r="F12" i="1" s="1"/>
  <c r="F25" i="1" s="1"/>
  <c r="G12" i="18"/>
  <c r="G12" i="1" s="1"/>
  <c r="G23" i="1" s="1"/>
  <c r="H12" i="18"/>
  <c r="H12" i="1" s="1"/>
  <c r="H18" i="1" s="1"/>
  <c r="I4" i="16"/>
  <c r="I4" i="17" s="1"/>
  <c r="I5" i="16"/>
  <c r="I5" i="17" s="1"/>
  <c r="I6" i="16"/>
  <c r="I6" i="17" s="1"/>
  <c r="I7" i="16"/>
  <c r="I7" i="17" s="1"/>
  <c r="I8" i="16"/>
  <c r="I8" i="17" s="1"/>
  <c r="I9" i="16"/>
  <c r="I9" i="17" s="1"/>
  <c r="I10" i="16"/>
  <c r="I10" i="17" s="1"/>
  <c r="I11" i="16"/>
  <c r="I11" i="17" s="1"/>
  <c r="H12" i="16"/>
  <c r="H12" i="17" s="1"/>
  <c r="G12" i="16"/>
  <c r="G12" i="17" s="1"/>
  <c r="F12" i="16"/>
  <c r="F12" i="17" s="1"/>
  <c r="E12" i="16"/>
  <c r="E12" i="17" s="1"/>
  <c r="D12" i="16"/>
  <c r="D12" i="17" s="1"/>
  <c r="C12" i="16"/>
  <c r="C12" i="17" s="1"/>
  <c r="C19" i="17" s="1"/>
  <c r="B12" i="16"/>
  <c r="B12" i="17" s="1"/>
  <c r="B18" i="17" s="1"/>
  <c r="I5" i="14"/>
  <c r="I5" i="15" s="1"/>
  <c r="I6" i="14"/>
  <c r="I6" i="15" s="1"/>
  <c r="I7" i="14"/>
  <c r="I7" i="15" s="1"/>
  <c r="I8" i="14"/>
  <c r="I8" i="15" s="1"/>
  <c r="I9" i="14"/>
  <c r="I9" i="15" s="1"/>
  <c r="I10" i="14"/>
  <c r="I10" i="15" s="1"/>
  <c r="I11" i="14"/>
  <c r="I11" i="15" s="1"/>
  <c r="G12" i="14"/>
  <c r="G12" i="15" s="1"/>
  <c r="G24" i="15" s="1"/>
  <c r="F12" i="14"/>
  <c r="F12" i="15" s="1"/>
  <c r="F22" i="15" s="1"/>
  <c r="D12" i="14"/>
  <c r="D12" i="15" s="1"/>
  <c r="D23" i="15" s="1"/>
  <c r="B12" i="14"/>
  <c r="B12" i="15" s="1"/>
  <c r="B19" i="15" s="1"/>
  <c r="I24" i="15" l="1"/>
  <c r="I23" i="17"/>
  <c r="B21" i="15"/>
  <c r="B24" i="15"/>
  <c r="F20" i="15"/>
  <c r="B20" i="15"/>
  <c r="C12" i="14"/>
  <c r="C12" i="15" s="1"/>
  <c r="I23" i="15"/>
  <c r="H25" i="17"/>
  <c r="H24" i="17"/>
  <c r="H21" i="17"/>
  <c r="H23" i="17"/>
  <c r="H22" i="17"/>
  <c r="H19" i="17"/>
  <c r="H18" i="17"/>
  <c r="H20" i="17"/>
  <c r="G25" i="15"/>
  <c r="C25" i="17"/>
  <c r="C24" i="17"/>
  <c r="G19" i="15"/>
  <c r="B23" i="15"/>
  <c r="B22" i="1"/>
  <c r="G23" i="15"/>
  <c r="B22" i="15"/>
  <c r="H12" i="14"/>
  <c r="H12" i="15" s="1"/>
  <c r="I4" i="14"/>
  <c r="I4" i="15" s="1"/>
  <c r="E19" i="17"/>
  <c r="E25" i="17"/>
  <c r="E20" i="17"/>
  <c r="E22" i="17"/>
  <c r="E24" i="17"/>
  <c r="E23" i="17"/>
  <c r="E18" i="17"/>
  <c r="E21" i="17"/>
  <c r="I25" i="17"/>
  <c r="I21" i="17"/>
  <c r="H20" i="1"/>
  <c r="F20" i="1"/>
  <c r="D19" i="1"/>
  <c r="D26" i="1" s="1"/>
  <c r="B19" i="1"/>
  <c r="G21" i="15"/>
  <c r="C21" i="17"/>
  <c r="D20" i="15"/>
  <c r="B24" i="17"/>
  <c r="G18" i="1"/>
  <c r="C21" i="1"/>
  <c r="F19" i="15"/>
  <c r="C23" i="17"/>
  <c r="G21" i="1"/>
  <c r="C20" i="1"/>
  <c r="C26" i="1" s="1"/>
  <c r="G22" i="15"/>
  <c r="H19" i="1"/>
  <c r="H26" i="1" s="1"/>
  <c r="F19" i="1"/>
  <c r="B18" i="1"/>
  <c r="G20" i="15"/>
  <c r="D24" i="15"/>
  <c r="C25" i="1"/>
  <c r="F23" i="15"/>
  <c r="G25" i="1"/>
  <c r="C24" i="1"/>
  <c r="G18" i="15"/>
  <c r="G26" i="15" s="1"/>
  <c r="D22" i="15"/>
  <c r="C22" i="17"/>
  <c r="G21" i="17"/>
  <c r="G19" i="17"/>
  <c r="G18" i="17"/>
  <c r="G23" i="17"/>
  <c r="G20" i="17"/>
  <c r="G25" i="17"/>
  <c r="G22" i="17"/>
  <c r="G24" i="17"/>
  <c r="I19" i="17"/>
  <c r="I22" i="1"/>
  <c r="F21" i="15"/>
  <c r="F18" i="15"/>
  <c r="C18" i="17"/>
  <c r="C26" i="17" s="1"/>
  <c r="D24" i="17"/>
  <c r="D19" i="17"/>
  <c r="D18" i="17"/>
  <c r="D21" i="17"/>
  <c r="D20" i="17"/>
  <c r="D22" i="17"/>
  <c r="D23" i="17"/>
  <c r="D25" i="17"/>
  <c r="I22" i="17"/>
  <c r="I21" i="1"/>
  <c r="F24" i="1"/>
  <c r="B23" i="1"/>
  <c r="F75" i="14"/>
  <c r="F23" i="1"/>
  <c r="C20" i="17"/>
  <c r="E12" i="14"/>
  <c r="E12" i="15" s="1"/>
  <c r="E18" i="15" s="1"/>
  <c r="I25" i="15"/>
  <c r="F24" i="17"/>
  <c r="F21" i="17"/>
  <c r="F19" i="17"/>
  <c r="F20" i="17"/>
  <c r="F18" i="17"/>
  <c r="F22" i="17"/>
  <c r="F25" i="17"/>
  <c r="F23" i="17"/>
  <c r="I24" i="17"/>
  <c r="I20" i="17"/>
  <c r="G24" i="1"/>
  <c r="E24" i="1"/>
  <c r="E26" i="1" s="1"/>
  <c r="C23" i="1"/>
  <c r="F25" i="15"/>
  <c r="D25" i="15"/>
  <c r="B25" i="15"/>
  <c r="B25" i="17"/>
  <c r="B20" i="17"/>
  <c r="B26" i="17" s="1"/>
  <c r="F18" i="1"/>
  <c r="B25" i="1"/>
  <c r="F21" i="1"/>
  <c r="B24" i="1"/>
  <c r="D18" i="15"/>
  <c r="B18" i="15"/>
  <c r="B26" i="15" s="1"/>
  <c r="F24" i="15"/>
  <c r="F22" i="1"/>
  <c r="B21" i="1"/>
  <c r="B22" i="17"/>
  <c r="I12" i="14"/>
  <c r="I12" i="15" s="1"/>
  <c r="I22" i="15" s="1"/>
  <c r="I12" i="16"/>
  <c r="I12" i="17" s="1"/>
  <c r="I18" i="17" s="1"/>
  <c r="I26" i="17" s="1"/>
  <c r="I12" i="18"/>
  <c r="I12" i="1" s="1"/>
  <c r="I18" i="1" s="1"/>
  <c r="D26" i="15" l="1"/>
  <c r="C24" i="15"/>
  <c r="C20" i="15"/>
  <c r="C25" i="15"/>
  <c r="C22" i="15"/>
  <c r="C23" i="15"/>
  <c r="C19" i="15"/>
  <c r="C21" i="15"/>
  <c r="I19" i="1"/>
  <c r="I26" i="1" s="1"/>
  <c r="I19" i="15"/>
  <c r="I20" i="15"/>
  <c r="I20" i="1"/>
  <c r="I18" i="15"/>
  <c r="I25" i="1"/>
  <c r="B26" i="1"/>
  <c r="H24" i="15"/>
  <c r="H25" i="15"/>
  <c r="H22" i="15"/>
  <c r="H20" i="15"/>
  <c r="H23" i="15"/>
  <c r="H19" i="15"/>
  <c r="H21" i="15"/>
  <c r="H18" i="15"/>
  <c r="F26" i="1"/>
  <c r="F26" i="17"/>
  <c r="E23" i="15"/>
  <c r="E24" i="15"/>
  <c r="E19" i="15"/>
  <c r="E26" i="15" s="1"/>
  <c r="E21" i="15"/>
  <c r="E20" i="15"/>
  <c r="E22" i="15"/>
  <c r="E25" i="15"/>
  <c r="F26" i="15"/>
  <c r="G26" i="1"/>
  <c r="H26" i="17"/>
  <c r="I23" i="1"/>
  <c r="I21" i="15"/>
  <c r="D26" i="17"/>
  <c r="C18" i="15"/>
  <c r="G26" i="17"/>
  <c r="I24" i="1"/>
  <c r="E26" i="17"/>
  <c r="I26" i="15" l="1"/>
  <c r="C26" i="15"/>
  <c r="H26" i="15"/>
</calcChain>
</file>

<file path=xl/sharedStrings.xml><?xml version="1.0" encoding="utf-8"?>
<sst xmlns="http://schemas.openxmlformats.org/spreadsheetml/2006/main" count="532" uniqueCount="43">
  <si>
    <t>(billions of dollars)</t>
  </si>
  <si>
    <t>Mileage range</t>
  </si>
  <si>
    <t xml:space="preserve">Truck </t>
  </si>
  <si>
    <t>Rail</t>
  </si>
  <si>
    <t>Water</t>
  </si>
  <si>
    <t>Air</t>
  </si>
  <si>
    <t>Multiple Modes &amp; Mail</t>
  </si>
  <si>
    <t>Pipeline</t>
  </si>
  <si>
    <t>Other / Unknown</t>
  </si>
  <si>
    <t>Total</t>
  </si>
  <si>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</si>
  <si>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</si>
  <si>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</si>
  <si>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</si>
  <si>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</si>
  <si>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</si>
  <si>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</si>
  <si>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</si>
  <si>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t>(billions of ton-miles)</t>
  </si>
  <si>
    <t>(millions of tons)</t>
  </si>
  <si>
    <t xml:space="preserve">Data for Figure 2-1  Mode Share of Freight Value by Distance Band: 2007 </t>
  </si>
  <si>
    <t xml:space="preserve">Data for Figure 2-1  Mode Share of Freight Tonnage by Distance Band: 2007 </t>
  </si>
  <si>
    <t>DMS_MODE</t>
  </si>
  <si>
    <t>DIST_BAND</t>
  </si>
  <si>
    <t>Truck</t>
  </si>
  <si>
    <t>Air (include truck-air)</t>
  </si>
  <si>
    <t>Multiple modes &amp; mail</t>
  </si>
  <si>
    <t>Other and unknown</t>
  </si>
  <si>
    <t>No domestic mode</t>
  </si>
  <si>
    <t>Data for Figure 2-1  Total Freight Value by Distance Band: 2015</t>
  </si>
  <si>
    <t>Total Ton-Mile</t>
  </si>
  <si>
    <t>Billion $</t>
  </si>
  <si>
    <t>Total Current</t>
  </si>
  <si>
    <t xml:space="preserve"> </t>
  </si>
  <si>
    <t>(billions of current dollars)</t>
  </si>
  <si>
    <t>Total Tonnage</t>
  </si>
  <si>
    <t>Millions</t>
  </si>
  <si>
    <t>Data for Figure 2-1  Total Freight Tonnage by Distance Band: 2015</t>
  </si>
  <si>
    <t>SOURCE:  U.S. Department of Transportation (USDOT), Bureau of Transportation Statistics, and USDOT, Federal Highway Administration, Office of Freight Management and Operations, Freight Analysis Framework, version 3.5, 2015.</t>
  </si>
  <si>
    <t>Data for Figure 2-1  Total Freight Ton-Miles by Distance Band: 2015</t>
  </si>
  <si>
    <t>Billions</t>
  </si>
  <si>
    <t>Data for Figure 2-1  Mode Share of Freight Ton-Miles by Distance Band: 2015</t>
  </si>
  <si>
    <r>
      <t xml:space="preserve">SOURCE: </t>
    </r>
    <r>
      <rPr>
        <sz val="10"/>
        <rFont val="Arial"/>
        <family val="2"/>
      </rPr>
      <t xml:space="preserve"> U.S. Department of Transportation (USDOT), Bureau of Transportation Statistics, Freight Analysis Framework, Version 4.3.1,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</si>
</sst>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1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3" fontId="6" fillId="0" borderId="0" xfId="1" applyNumberFormat="1" applyFont="1" applyBorder="1"/>
    <xf numFmtId="37" fontId="7" fillId="0" borderId="0" xfId="1" applyNumberFormat="1" applyFont="1" applyBorder="1"/>
    <xf numFmtId="3" fontId="7" fillId="0" borderId="0" xfId="1" applyNumberFormat="1" applyFont="1" applyBorder="1"/>
    <xf numFmtId="3" fontId="5" fillId="0" borderId="2" xfId="0" applyNumberFormat="1" applyFont="1" applyBorder="1" applyAlignment="1">
      <alignment horizontal="center" vertical="top" wrapText="1"/>
    </xf>
    <xf numFmtId="3" fontId="7" fillId="0" borderId="2" xfId="1" applyNumberFormat="1" applyFont="1" applyBorder="1"/>
    <xf numFmtId="0" fontId="11" fillId="0" borderId="0" xfId="0" applyFont="1" applyAlignment="1">
      <alignment horizontal="left" vertical="center"/>
    </xf>
    <xf numFmtId="0" fontId="0" fillId="0" borderId="0" xfId="0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5" fillId="0" borderId="0" xfId="0" applyFont="1" applyFill="1"/>
    <xf numFmtId="0" fontId="16" fillId="0" borderId="0" xfId="0" applyFont="1"/>
    <xf numFmtId="164" fontId="0" fillId="0" borderId="0" xfId="1" applyNumberFormat="1" applyFont="1"/>
    <xf numFmtId="0" fontId="16" fillId="0" borderId="0" xfId="0" applyFont="1" applyAlignment="1">
      <alignment horizontal="left"/>
    </xf>
    <xf numFmtId="1" fontId="0" fillId="0" borderId="0" xfId="0" applyNumberFormat="1"/>
    <xf numFmtId="0" fontId="16" fillId="0" borderId="0" xfId="0" applyFont="1" applyAlignment="1">
      <alignment horizontal="center"/>
    </xf>
    <xf numFmtId="43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3" fontId="6" fillId="0" borderId="2" xfId="1" applyNumberFormat="1" applyFont="1" applyBorder="1"/>
    <xf numFmtId="0" fontId="0" fillId="0" borderId="3" xfId="0" applyBorder="1"/>
    <xf numFmtId="164" fontId="0" fillId="0" borderId="3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0" fontId="0" fillId="0" borderId="4" xfId="0" applyBorder="1"/>
    <xf numFmtId="164" fontId="0" fillId="0" borderId="4" xfId="1" applyNumberFormat="1" applyFont="1" applyBorder="1"/>
    <xf numFmtId="165" fontId="6" fillId="0" borderId="0" xfId="38" applyNumberFormat="1" applyFont="1" applyBorder="1"/>
    <xf numFmtId="9" fontId="6" fillId="0" borderId="2" xfId="38" applyFont="1" applyBorder="1"/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</cellXfs>
  <cellStyles count="3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Percent" xfId="3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Rick\Dropbox\2015%20FFF%202015\print\FFFigure%202-05b%20PR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5b"/>
      <sheetName val="value, tons, ton miles"/>
    </sheetNames>
    <sheetDataSet>
      <sheetData sheetId="0" refreshError="1"/>
      <sheetData sheetId="1">
        <row r="3">
          <cell r="B3" t="str">
            <v xml:space="preserve">Truck </v>
          </cell>
          <cell r="C3" t="str">
            <v>Rail</v>
          </cell>
          <cell r="D3" t="str">
            <v>Water</v>
          </cell>
          <cell r="E3" t="str">
            <v>Air</v>
          </cell>
          <cell r="F3" t="str">
            <v>Multiple Modes &amp; Mail</v>
          </cell>
          <cell r="G3" t="str">
            <v>Pipeline</v>
          </cell>
          <cell r="H3" t="str">
            <v>Other / Unknown</v>
          </cell>
        </row>
        <row r="4">
          <cell r="A4" t="str">
            <v>Below 100</v>
          </cell>
          <cell r="B4">
            <v>321.15486367000057</v>
          </cell>
          <cell r="C4">
            <v>11.553189440000015</v>
          </cell>
          <cell r="D4">
            <v>6.9731962900000006</v>
          </cell>
          <cell r="E4">
            <v>1.5638679999999999E-2</v>
          </cell>
          <cell r="F4">
            <v>4.350532359999999</v>
          </cell>
          <cell r="G4">
            <v>26.877901809999997</v>
          </cell>
          <cell r="H4">
            <v>7.5226469700000003</v>
          </cell>
        </row>
        <row r="5">
          <cell r="A5" t="str">
            <v>100 - 249</v>
          </cell>
          <cell r="B5">
            <v>475.53145725000036</v>
          </cell>
          <cell r="C5">
            <v>35.851115239999999</v>
          </cell>
          <cell r="D5">
            <v>14.962666539999999</v>
          </cell>
          <cell r="E5">
            <v>6.1804249999999998E-2</v>
          </cell>
          <cell r="F5">
            <v>10.946967110000008</v>
          </cell>
          <cell r="G5">
            <v>31.500400940000009</v>
          </cell>
          <cell r="H5">
            <v>9.1429260900000067</v>
          </cell>
        </row>
        <row r="6">
          <cell r="A6" t="str">
            <v>250 - 499</v>
          </cell>
          <cell r="B6">
            <v>459.90474931999972</v>
          </cell>
          <cell r="C6">
            <v>137.87598713999986</v>
          </cell>
          <cell r="D6">
            <v>30.306920400000003</v>
          </cell>
          <cell r="E6">
            <v>0.17507208999999987</v>
          </cell>
          <cell r="F6">
            <v>33.15315511</v>
          </cell>
          <cell r="G6">
            <v>62.021034230000005</v>
          </cell>
          <cell r="H6">
            <v>10.376352900000013</v>
          </cell>
        </row>
        <row r="7">
          <cell r="A7" t="str">
            <v>500 - 749</v>
          </cell>
          <cell r="B7">
            <v>247.97613105999977</v>
          </cell>
          <cell r="C7">
            <v>160.65620050000004</v>
          </cell>
          <cell r="D7">
            <v>29.223051690000002</v>
          </cell>
          <cell r="E7">
            <v>0.16272601000000012</v>
          </cell>
          <cell r="F7">
            <v>43.559750500000028</v>
          </cell>
          <cell r="G7">
            <v>51.953165320000018</v>
          </cell>
          <cell r="H7">
            <v>5.5169830699999922</v>
          </cell>
        </row>
        <row r="8">
          <cell r="A8" t="str">
            <v>750 - 999</v>
          </cell>
          <cell r="B8">
            <v>177.86221094000012</v>
          </cell>
          <cell r="C8">
            <v>214.54434771999976</v>
          </cell>
          <cell r="D8">
            <v>28.260334410000016</v>
          </cell>
          <cell r="E8">
            <v>0.27339023000000001</v>
          </cell>
          <cell r="F8">
            <v>62.824520300000025</v>
          </cell>
          <cell r="G8">
            <v>82.476697940000008</v>
          </cell>
          <cell r="H8">
            <v>6.9240367399999947</v>
          </cell>
        </row>
        <row r="9">
          <cell r="A9" t="str">
            <v>1,000 - 1,499</v>
          </cell>
          <cell r="B9">
            <v>246.73866899000004</v>
          </cell>
          <cell r="C9">
            <v>539.98329584999965</v>
          </cell>
          <cell r="D9">
            <v>120.29279494999994</v>
          </cell>
          <cell r="E9">
            <v>0.5174712600000001</v>
          </cell>
          <cell r="F9">
            <v>101.77790455999998</v>
          </cell>
          <cell r="G9">
            <v>254.94407119999997</v>
          </cell>
          <cell r="H9">
            <v>10.12907064999999</v>
          </cell>
        </row>
        <row r="10">
          <cell r="A10" t="str">
            <v>1,500 - 2,000</v>
          </cell>
          <cell r="B10">
            <v>147.78344392000008</v>
          </cell>
          <cell r="C10">
            <v>296.81021842000001</v>
          </cell>
          <cell r="D10">
            <v>80.63293692000002</v>
          </cell>
          <cell r="E10">
            <v>0.79490541999999997</v>
          </cell>
          <cell r="F10">
            <v>56.55011726</v>
          </cell>
          <cell r="G10">
            <v>202.95014743999999</v>
          </cell>
          <cell r="H10">
            <v>5.709150240000004</v>
          </cell>
        </row>
        <row r="11">
          <cell r="A11" t="str">
            <v>Over 2,000</v>
          </cell>
          <cell r="B11">
            <v>271.54860368000004</v>
          </cell>
          <cell r="C11">
            <v>124.48551587999994</v>
          </cell>
          <cell r="D11">
            <v>139.09284757</v>
          </cell>
          <cell r="E11">
            <v>6.8629589200000023</v>
          </cell>
          <cell r="F11">
            <v>155.5478671599999</v>
          </cell>
          <cell r="G11">
            <v>142.66974157000001</v>
          </cell>
          <cell r="H11">
            <v>30.682606899999996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zoomScale="90" zoomScaleNormal="90" zoomScalePageLayoutView="90" workbookViewId="0"/>
  </sheetViews>
  <sheetFormatPr defaultColWidth="8.85546875" defaultRowHeight="15" x14ac:dyDescent="0.25"/>
  <cols>
    <col min="1" max="1" width="17.42578125" customWidth="1"/>
    <col min="2" max="2" width="10.85546875" customWidth="1"/>
    <col min="3" max="3" width="11.28515625" customWidth="1"/>
    <col min="4" max="4" width="11.7109375" customWidth="1"/>
    <col min="5" max="5" width="12.5703125" customWidth="1"/>
    <col min="6" max="8" width="10.28515625" customWidth="1"/>
    <col min="9" max="9" width="10.7109375" customWidth="1"/>
  </cols>
  <sheetData>
    <row r="1" spans="1:13" ht="15.75" x14ac:dyDescent="0.25">
      <c r="A1" s="1" t="s">
        <v>29</v>
      </c>
      <c r="B1" s="2"/>
      <c r="C1" s="2"/>
      <c r="D1" s="2"/>
      <c r="E1" s="2"/>
      <c r="F1" s="2"/>
      <c r="G1" s="2"/>
      <c r="H1" s="2"/>
      <c r="I1" s="3"/>
    </row>
    <row r="2" spans="1:13" ht="15.75" x14ac:dyDescent="0.25">
      <c r="A2" s="12" t="s">
        <v>34</v>
      </c>
      <c r="B2" s="2"/>
      <c r="C2" s="2"/>
      <c r="D2" s="2"/>
      <c r="E2" s="2"/>
      <c r="F2" s="2"/>
      <c r="G2" s="2"/>
      <c r="H2" s="2"/>
      <c r="I2" s="3"/>
    </row>
    <row r="3" spans="1:13" ht="45.75" thickBot="1" x14ac:dyDescent="0.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x14ac:dyDescent="0.25">
      <c r="A4" s="6" t="s">
        <v>10</v>
      </c>
      <c r="B4" s="7">
        <f>+C20</f>
        <v>5266.3715616998006</v>
      </c>
      <c r="C4" s="7">
        <f>+C28</f>
        <v>87.218953499999898</v>
      </c>
      <c r="D4" s="7">
        <f>+C36</f>
        <v>170.35296050000301</v>
      </c>
      <c r="E4" s="7">
        <f>+C44</f>
        <v>9.0099999999999995E-5</v>
      </c>
      <c r="F4" s="7">
        <f>C52</f>
        <v>333.66649190000601</v>
      </c>
      <c r="G4" s="7">
        <f>+C60</f>
        <v>346.28979344898102</v>
      </c>
      <c r="H4" s="7">
        <f>+C68</f>
        <v>27.523199799999997</v>
      </c>
      <c r="I4" s="8">
        <f t="shared" ref="I4:I11" si="0">SUM(B4:H4)</f>
        <v>6231.4230509487907</v>
      </c>
    </row>
    <row r="5" spans="1:13" x14ac:dyDescent="0.25">
      <c r="A5" s="6" t="s">
        <v>11</v>
      </c>
      <c r="B5" s="7">
        <f t="shared" ref="B5:B11" si="1">+C21</f>
        <v>2077.3105204999501</v>
      </c>
      <c r="C5" s="7">
        <f t="shared" ref="C5:C11" si="2">+C29</f>
        <v>59.624862599999602</v>
      </c>
      <c r="D5" s="7">
        <f t="shared" ref="D5:D11" si="3">+C37</f>
        <v>48.012501699999603</v>
      </c>
      <c r="E5" s="7">
        <f t="shared" ref="E5:E11" si="4">+C45</f>
        <v>0.48825630000000003</v>
      </c>
      <c r="F5" s="7">
        <f t="shared" ref="F5:F11" si="5">C53</f>
        <v>335.096137400011</v>
      </c>
      <c r="G5" s="7">
        <f t="shared" ref="G5:G11" si="6">+C61</f>
        <v>177.15552806214902</v>
      </c>
      <c r="H5" s="7">
        <f t="shared" ref="H5:H11" si="7">+C69</f>
        <v>25.416744699999999</v>
      </c>
      <c r="I5" s="8">
        <f t="shared" si="0"/>
        <v>2723.1045512621099</v>
      </c>
    </row>
    <row r="6" spans="1:13" x14ac:dyDescent="0.25">
      <c r="A6" s="6" t="s">
        <v>12</v>
      </c>
      <c r="B6" s="7">
        <f t="shared" si="1"/>
        <v>2112.6032298999698</v>
      </c>
      <c r="C6" s="7">
        <f t="shared" si="2"/>
        <v>105.94526699999901</v>
      </c>
      <c r="D6" s="7">
        <f t="shared" si="3"/>
        <v>50.849670699999294</v>
      </c>
      <c r="E6" s="7">
        <f t="shared" si="4"/>
        <v>196.36968580002099</v>
      </c>
      <c r="F6" s="7">
        <f t="shared" si="5"/>
        <v>341.065111900023</v>
      </c>
      <c r="G6" s="7">
        <f t="shared" si="6"/>
        <v>233.99482927537298</v>
      </c>
      <c r="H6" s="7">
        <f t="shared" si="7"/>
        <v>6.3196862000000502</v>
      </c>
      <c r="I6" s="8">
        <f t="shared" si="0"/>
        <v>3047.1474807753857</v>
      </c>
    </row>
    <row r="7" spans="1:13" x14ac:dyDescent="0.25">
      <c r="A7" s="6" t="s">
        <v>13</v>
      </c>
      <c r="B7" s="7">
        <f t="shared" si="1"/>
        <v>1031.99414319998</v>
      </c>
      <c r="C7" s="7">
        <f t="shared" si="2"/>
        <v>73.205644799999405</v>
      </c>
      <c r="D7" s="7">
        <f t="shared" si="3"/>
        <v>19.4812008</v>
      </c>
      <c r="E7" s="7">
        <f t="shared" si="4"/>
        <v>87.794396299996293</v>
      </c>
      <c r="F7" s="7">
        <f t="shared" si="5"/>
        <v>219.15917040001003</v>
      </c>
      <c r="G7" s="7">
        <f t="shared" si="6"/>
        <v>34.837855184022999</v>
      </c>
      <c r="H7" s="7">
        <f t="shared" si="7"/>
        <v>2.3802080999999999</v>
      </c>
      <c r="I7" s="8">
        <f t="shared" si="0"/>
        <v>1468.8526187840087</v>
      </c>
    </row>
    <row r="8" spans="1:13" x14ac:dyDescent="0.25">
      <c r="A8" s="6" t="s">
        <v>14</v>
      </c>
      <c r="B8" s="7">
        <f t="shared" si="1"/>
        <v>683.46224959998699</v>
      </c>
      <c r="C8" s="7">
        <f t="shared" si="2"/>
        <v>88.887479399999506</v>
      </c>
      <c r="D8" s="7">
        <f t="shared" si="3"/>
        <v>14.218456699999901</v>
      </c>
      <c r="E8" s="7">
        <f t="shared" si="4"/>
        <v>70.324929899995894</v>
      </c>
      <c r="F8" s="7">
        <f t="shared" si="5"/>
        <v>229.35229670000899</v>
      </c>
      <c r="G8" s="7">
        <f t="shared" si="6"/>
        <v>22.168175494259</v>
      </c>
      <c r="H8" s="7">
        <f t="shared" si="7"/>
        <v>2.2699479</v>
      </c>
      <c r="I8" s="8">
        <f t="shared" si="0"/>
        <v>1110.6835356942504</v>
      </c>
    </row>
    <row r="9" spans="1:13" x14ac:dyDescent="0.25">
      <c r="A9" s="6" t="s">
        <v>15</v>
      </c>
      <c r="B9" s="7">
        <f t="shared" si="1"/>
        <v>791.88665279998099</v>
      </c>
      <c r="C9" s="7">
        <f t="shared" si="2"/>
        <v>133.364633200003</v>
      </c>
      <c r="D9" s="7">
        <f t="shared" si="3"/>
        <v>21.334805099999901</v>
      </c>
      <c r="E9" s="7">
        <f t="shared" si="4"/>
        <v>101.650450099997</v>
      </c>
      <c r="F9" s="7">
        <f t="shared" si="5"/>
        <v>305.70518500001799</v>
      </c>
      <c r="G9" s="7">
        <f t="shared" si="6"/>
        <v>21.481042389999999</v>
      </c>
      <c r="H9" s="7">
        <f t="shared" si="7"/>
        <v>3.61667940000003</v>
      </c>
      <c r="I9" s="8">
        <f t="shared" si="0"/>
        <v>1379.0394479899992</v>
      </c>
    </row>
    <row r="10" spans="1:13" x14ac:dyDescent="0.25">
      <c r="A10" s="6" t="s">
        <v>16</v>
      </c>
      <c r="B10" s="7">
        <f t="shared" si="1"/>
        <v>381.997767900013</v>
      </c>
      <c r="C10" s="7">
        <f t="shared" si="2"/>
        <v>88.944933299999207</v>
      </c>
      <c r="D10" s="7">
        <f t="shared" si="3"/>
        <v>12.859309199999899</v>
      </c>
      <c r="E10" s="7">
        <f t="shared" si="4"/>
        <v>76.713111499997311</v>
      </c>
      <c r="F10" s="7">
        <f t="shared" si="5"/>
        <v>174.08974130000598</v>
      </c>
      <c r="G10" s="7">
        <f t="shared" si="6"/>
        <v>2.2468778999999999</v>
      </c>
      <c r="H10" s="7">
        <f t="shared" si="7"/>
        <v>1.7964629000000001</v>
      </c>
      <c r="I10" s="8">
        <f t="shared" si="0"/>
        <v>738.64820400001543</v>
      </c>
    </row>
    <row r="11" spans="1:13" x14ac:dyDescent="0.25">
      <c r="A11" s="6" t="s">
        <v>17</v>
      </c>
      <c r="B11" s="7">
        <f t="shared" si="1"/>
        <v>442.80316930001101</v>
      </c>
      <c r="C11" s="7">
        <f t="shared" si="2"/>
        <v>72.853869499997401</v>
      </c>
      <c r="D11" s="7">
        <f t="shared" si="3"/>
        <v>18.751297099999903</v>
      </c>
      <c r="E11" s="7">
        <f t="shared" si="4"/>
        <v>96.269732599996701</v>
      </c>
      <c r="F11" s="7">
        <f t="shared" si="5"/>
        <v>471.811815300033</v>
      </c>
      <c r="G11" s="7">
        <f t="shared" si="6"/>
        <v>4.9644899999999999E-2</v>
      </c>
      <c r="H11" s="7">
        <f t="shared" si="7"/>
        <v>16.6564517999999</v>
      </c>
      <c r="I11" s="8">
        <f t="shared" si="0"/>
        <v>1119.1959805000379</v>
      </c>
    </row>
    <row r="12" spans="1:13" ht="15.75" thickBot="1" x14ac:dyDescent="0.3">
      <c r="A12" s="10" t="s">
        <v>9</v>
      </c>
      <c r="B12" s="11">
        <f t="shared" ref="B12:I12" si="8">SUM(B4:B11)</f>
        <v>12788.429294899692</v>
      </c>
      <c r="C12" s="11">
        <f t="shared" si="8"/>
        <v>710.04564329999698</v>
      </c>
      <c r="D12" s="11">
        <f t="shared" si="8"/>
        <v>355.86020180000151</v>
      </c>
      <c r="E12" s="11">
        <f t="shared" si="8"/>
        <v>629.61065260000419</v>
      </c>
      <c r="F12" s="11">
        <f t="shared" si="8"/>
        <v>2409.9459499001159</v>
      </c>
      <c r="G12" s="11">
        <f t="shared" si="8"/>
        <v>838.22374665478492</v>
      </c>
      <c r="H12" s="11">
        <f t="shared" si="8"/>
        <v>85.979380799999959</v>
      </c>
      <c r="I12" s="11">
        <f t="shared" si="8"/>
        <v>17818.094869954595</v>
      </c>
    </row>
    <row r="13" spans="1:13" x14ac:dyDescent="0.25">
      <c r="B13" s="19"/>
      <c r="I13" s="19"/>
    </row>
    <row r="14" spans="1:13" s="13" customFormat="1" ht="44.1" customHeight="1" x14ac:dyDescent="0.25">
      <c r="A14" s="35" t="s">
        <v>42</v>
      </c>
      <c r="B14" s="35"/>
      <c r="C14" s="35"/>
      <c r="D14" s="35"/>
      <c r="E14" s="35"/>
      <c r="F14" s="35"/>
      <c r="G14" s="35"/>
      <c r="H14" s="35"/>
      <c r="I14" s="35"/>
      <c r="J14" s="15"/>
      <c r="K14" s="15"/>
      <c r="L14" s="15"/>
      <c r="M14" s="15"/>
    </row>
    <row r="18" spans="1:9" x14ac:dyDescent="0.25">
      <c r="A18" s="20">
        <v>2015</v>
      </c>
      <c r="C18" s="22" t="s">
        <v>32</v>
      </c>
      <c r="E18" s="18"/>
    </row>
    <row r="19" spans="1:9" x14ac:dyDescent="0.25">
      <c r="A19" s="18" t="s">
        <v>22</v>
      </c>
      <c r="B19" s="18" t="s">
        <v>23</v>
      </c>
      <c r="C19" s="22" t="s">
        <v>31</v>
      </c>
      <c r="D19" s="18"/>
      <c r="E19" s="22"/>
    </row>
    <row r="20" spans="1:9" x14ac:dyDescent="0.25">
      <c r="A20" t="s">
        <v>24</v>
      </c>
      <c r="B20" t="s">
        <v>10</v>
      </c>
      <c r="C20" s="19">
        <v>5266.3715616998006</v>
      </c>
      <c r="D20" s="19"/>
      <c r="E20" s="23"/>
    </row>
    <row r="21" spans="1:9" x14ac:dyDescent="0.25">
      <c r="A21" t="s">
        <v>24</v>
      </c>
      <c r="B21" t="s">
        <v>11</v>
      </c>
      <c r="C21" s="19">
        <v>2077.3105204999501</v>
      </c>
      <c r="D21" s="19"/>
      <c r="E21" s="23"/>
    </row>
    <row r="22" spans="1:9" x14ac:dyDescent="0.25">
      <c r="A22" t="s">
        <v>24</v>
      </c>
      <c r="B22" t="s">
        <v>12</v>
      </c>
      <c r="C22" s="19">
        <v>2112.6032298999698</v>
      </c>
      <c r="E22" s="23"/>
    </row>
    <row r="23" spans="1:9" x14ac:dyDescent="0.25">
      <c r="A23" t="s">
        <v>24</v>
      </c>
      <c r="B23" t="s">
        <v>13</v>
      </c>
      <c r="C23" s="19">
        <v>1031.99414319998</v>
      </c>
      <c r="D23" s="19"/>
      <c r="E23" s="23"/>
    </row>
    <row r="24" spans="1:9" x14ac:dyDescent="0.25">
      <c r="A24" t="s">
        <v>24</v>
      </c>
      <c r="B24" t="s">
        <v>14</v>
      </c>
      <c r="C24" s="19">
        <v>683.46224959998699</v>
      </c>
      <c r="D24" s="19"/>
      <c r="E24" s="23"/>
    </row>
    <row r="25" spans="1:9" x14ac:dyDescent="0.25">
      <c r="A25" t="s">
        <v>24</v>
      </c>
      <c r="B25" t="s">
        <v>15</v>
      </c>
      <c r="C25" s="19">
        <v>791.88665279998099</v>
      </c>
      <c r="D25" s="19"/>
      <c r="E25" s="23"/>
    </row>
    <row r="26" spans="1:9" x14ac:dyDescent="0.25">
      <c r="A26" t="s">
        <v>24</v>
      </c>
      <c r="B26" t="s">
        <v>16</v>
      </c>
      <c r="C26" s="19">
        <v>381.997767900013</v>
      </c>
      <c r="D26" s="19"/>
      <c r="E26" s="23"/>
    </row>
    <row r="27" spans="1:9" x14ac:dyDescent="0.25">
      <c r="A27" s="27" t="s">
        <v>24</v>
      </c>
      <c r="B27" s="27" t="s">
        <v>17</v>
      </c>
      <c r="C27" s="28">
        <v>442.80316930001101</v>
      </c>
      <c r="D27" s="28">
        <f>SUM(C20:C27)</f>
        <v>12788.429294899692</v>
      </c>
      <c r="E27" s="23"/>
      <c r="I27" t="s">
        <v>33</v>
      </c>
    </row>
    <row r="28" spans="1:9" x14ac:dyDescent="0.25">
      <c r="A28" t="s">
        <v>3</v>
      </c>
      <c r="B28" t="s">
        <v>10</v>
      </c>
      <c r="C28" s="19">
        <v>87.218953499999898</v>
      </c>
      <c r="D28" s="19"/>
      <c r="E28" s="23"/>
    </row>
    <row r="29" spans="1:9" x14ac:dyDescent="0.25">
      <c r="A29" t="s">
        <v>3</v>
      </c>
      <c r="B29" t="s">
        <v>11</v>
      </c>
      <c r="C29" s="19">
        <v>59.624862599999602</v>
      </c>
      <c r="D29" s="19"/>
      <c r="E29" s="23"/>
    </row>
    <row r="30" spans="1:9" x14ac:dyDescent="0.25">
      <c r="A30" t="s">
        <v>3</v>
      </c>
      <c r="B30" t="s">
        <v>12</v>
      </c>
      <c r="C30" s="19">
        <v>105.94526699999901</v>
      </c>
      <c r="D30" s="19"/>
      <c r="E30" s="23"/>
    </row>
    <row r="31" spans="1:9" x14ac:dyDescent="0.25">
      <c r="A31" t="s">
        <v>3</v>
      </c>
      <c r="B31" t="s">
        <v>13</v>
      </c>
      <c r="C31" s="19">
        <v>73.205644799999405</v>
      </c>
      <c r="D31" s="19"/>
      <c r="E31" s="23"/>
    </row>
    <row r="32" spans="1:9" x14ac:dyDescent="0.25">
      <c r="A32" t="s">
        <v>3</v>
      </c>
      <c r="B32" t="s">
        <v>14</v>
      </c>
      <c r="C32" s="19">
        <v>88.887479399999506</v>
      </c>
      <c r="D32" s="19"/>
      <c r="E32" s="23"/>
    </row>
    <row r="33" spans="1:5" x14ac:dyDescent="0.25">
      <c r="A33" t="s">
        <v>3</v>
      </c>
      <c r="B33" t="s">
        <v>15</v>
      </c>
      <c r="C33" s="19">
        <v>133.364633200003</v>
      </c>
      <c r="D33" s="19"/>
      <c r="E33" s="23"/>
    </row>
    <row r="34" spans="1:5" x14ac:dyDescent="0.25">
      <c r="A34" t="s">
        <v>3</v>
      </c>
      <c r="B34" t="s">
        <v>16</v>
      </c>
      <c r="C34" s="19">
        <v>88.944933299999207</v>
      </c>
      <c r="D34" s="19"/>
      <c r="E34" s="23"/>
    </row>
    <row r="35" spans="1:5" x14ac:dyDescent="0.25">
      <c r="A35" s="27" t="s">
        <v>3</v>
      </c>
      <c r="B35" s="27" t="s">
        <v>17</v>
      </c>
      <c r="C35" s="28">
        <v>72.853869499997401</v>
      </c>
      <c r="D35" s="28">
        <f>SUM(C28:C35)</f>
        <v>710.04564329999698</v>
      </c>
      <c r="E35" s="23"/>
    </row>
    <row r="36" spans="1:5" x14ac:dyDescent="0.25">
      <c r="A36" t="s">
        <v>4</v>
      </c>
      <c r="B36" t="s">
        <v>10</v>
      </c>
      <c r="C36" s="19">
        <v>170.35296050000301</v>
      </c>
      <c r="D36" s="19"/>
      <c r="E36" s="23"/>
    </row>
    <row r="37" spans="1:5" x14ac:dyDescent="0.25">
      <c r="A37" t="s">
        <v>4</v>
      </c>
      <c r="B37" t="s">
        <v>11</v>
      </c>
      <c r="C37" s="19">
        <v>48.012501699999603</v>
      </c>
      <c r="D37" s="19"/>
      <c r="E37" s="23"/>
    </row>
    <row r="38" spans="1:5" x14ac:dyDescent="0.25">
      <c r="A38" t="s">
        <v>4</v>
      </c>
      <c r="B38" t="s">
        <v>12</v>
      </c>
      <c r="C38" s="19">
        <v>50.849670699999294</v>
      </c>
      <c r="D38" s="19"/>
      <c r="E38" s="23"/>
    </row>
    <row r="39" spans="1:5" x14ac:dyDescent="0.25">
      <c r="A39" t="s">
        <v>4</v>
      </c>
      <c r="B39" t="s">
        <v>13</v>
      </c>
      <c r="C39" s="19">
        <v>19.4812008</v>
      </c>
      <c r="D39" s="19"/>
      <c r="E39" s="23"/>
    </row>
    <row r="40" spans="1:5" x14ac:dyDescent="0.25">
      <c r="A40" t="s">
        <v>4</v>
      </c>
      <c r="B40" t="s">
        <v>14</v>
      </c>
      <c r="C40" s="19">
        <v>14.218456699999901</v>
      </c>
      <c r="D40" s="19"/>
      <c r="E40" s="23"/>
    </row>
    <row r="41" spans="1:5" x14ac:dyDescent="0.25">
      <c r="A41" t="s">
        <v>4</v>
      </c>
      <c r="B41" t="s">
        <v>15</v>
      </c>
      <c r="C41" s="19">
        <v>21.334805099999901</v>
      </c>
      <c r="D41" s="19"/>
      <c r="E41" s="23"/>
    </row>
    <row r="42" spans="1:5" x14ac:dyDescent="0.25">
      <c r="A42" t="s">
        <v>4</v>
      </c>
      <c r="B42" t="s">
        <v>16</v>
      </c>
      <c r="C42" s="19">
        <v>12.859309199999899</v>
      </c>
      <c r="D42" s="19"/>
      <c r="E42" s="23"/>
    </row>
    <row r="43" spans="1:5" x14ac:dyDescent="0.25">
      <c r="A43" s="27" t="s">
        <v>4</v>
      </c>
      <c r="B43" s="27" t="s">
        <v>17</v>
      </c>
      <c r="C43" s="28">
        <v>18.751297099999903</v>
      </c>
      <c r="D43" s="28">
        <f>SUM(C36:C43)</f>
        <v>355.86020180000151</v>
      </c>
      <c r="E43" s="23"/>
    </row>
    <row r="44" spans="1:5" x14ac:dyDescent="0.25">
      <c r="A44" t="s">
        <v>25</v>
      </c>
      <c r="B44" t="s">
        <v>10</v>
      </c>
      <c r="C44" s="19">
        <v>9.0099999999999995E-5</v>
      </c>
      <c r="D44" s="19"/>
      <c r="E44" s="23"/>
    </row>
    <row r="45" spans="1:5" x14ac:dyDescent="0.25">
      <c r="A45" t="s">
        <v>25</v>
      </c>
      <c r="B45" t="s">
        <v>11</v>
      </c>
      <c r="C45" s="19">
        <v>0.48825630000000003</v>
      </c>
      <c r="D45" s="19"/>
      <c r="E45" s="23"/>
    </row>
    <row r="46" spans="1:5" x14ac:dyDescent="0.25">
      <c r="A46" t="s">
        <v>25</v>
      </c>
      <c r="B46" t="s">
        <v>12</v>
      </c>
      <c r="C46" s="19">
        <v>196.36968580002099</v>
      </c>
      <c r="D46" s="19"/>
      <c r="E46" s="23"/>
    </row>
    <row r="47" spans="1:5" x14ac:dyDescent="0.25">
      <c r="A47" t="s">
        <v>25</v>
      </c>
      <c r="B47" t="s">
        <v>13</v>
      </c>
      <c r="C47" s="19">
        <v>87.794396299996293</v>
      </c>
      <c r="D47" s="19"/>
      <c r="E47" s="23"/>
    </row>
    <row r="48" spans="1:5" x14ac:dyDescent="0.25">
      <c r="A48" t="s">
        <v>25</v>
      </c>
      <c r="B48" t="s">
        <v>14</v>
      </c>
      <c r="C48" s="19">
        <v>70.324929899995894</v>
      </c>
      <c r="D48" s="19"/>
      <c r="E48" s="23"/>
    </row>
    <row r="49" spans="1:5" x14ac:dyDescent="0.25">
      <c r="A49" t="s">
        <v>25</v>
      </c>
      <c r="B49" t="s">
        <v>15</v>
      </c>
      <c r="C49" s="19">
        <v>101.650450099997</v>
      </c>
      <c r="D49" s="19"/>
      <c r="E49" s="23"/>
    </row>
    <row r="50" spans="1:5" x14ac:dyDescent="0.25">
      <c r="A50" t="s">
        <v>25</v>
      </c>
      <c r="B50" t="s">
        <v>16</v>
      </c>
      <c r="C50" s="19">
        <v>76.713111499997311</v>
      </c>
      <c r="D50" s="19"/>
      <c r="E50" s="23"/>
    </row>
    <row r="51" spans="1:5" x14ac:dyDescent="0.25">
      <c r="A51" s="27" t="s">
        <v>25</v>
      </c>
      <c r="B51" s="27" t="s">
        <v>17</v>
      </c>
      <c r="C51" s="28">
        <v>96.269732599996701</v>
      </c>
      <c r="D51" s="28">
        <f>SUM(C44:C51)</f>
        <v>629.61065260000419</v>
      </c>
      <c r="E51" s="23"/>
    </row>
    <row r="52" spans="1:5" x14ac:dyDescent="0.25">
      <c r="A52" t="s">
        <v>26</v>
      </c>
      <c r="B52" t="s">
        <v>10</v>
      </c>
      <c r="C52" s="19">
        <v>333.66649190000601</v>
      </c>
      <c r="D52" s="19"/>
      <c r="E52" s="23"/>
    </row>
    <row r="53" spans="1:5" x14ac:dyDescent="0.25">
      <c r="A53" t="s">
        <v>26</v>
      </c>
      <c r="B53" t="s">
        <v>11</v>
      </c>
      <c r="C53" s="19">
        <v>335.096137400011</v>
      </c>
      <c r="D53" s="19"/>
      <c r="E53" s="23"/>
    </row>
    <row r="54" spans="1:5" x14ac:dyDescent="0.25">
      <c r="A54" t="s">
        <v>26</v>
      </c>
      <c r="B54" t="s">
        <v>12</v>
      </c>
      <c r="C54" s="19">
        <v>341.065111900023</v>
      </c>
      <c r="D54" s="19"/>
      <c r="E54" s="23"/>
    </row>
    <row r="55" spans="1:5" x14ac:dyDescent="0.25">
      <c r="A55" t="s">
        <v>26</v>
      </c>
      <c r="B55" t="s">
        <v>13</v>
      </c>
      <c r="C55" s="19">
        <v>219.15917040001003</v>
      </c>
      <c r="D55" s="19"/>
      <c r="E55" s="23"/>
    </row>
    <row r="56" spans="1:5" x14ac:dyDescent="0.25">
      <c r="A56" t="s">
        <v>26</v>
      </c>
      <c r="B56" t="s">
        <v>14</v>
      </c>
      <c r="C56" s="19">
        <v>229.35229670000899</v>
      </c>
      <c r="D56" s="19"/>
      <c r="E56" s="23"/>
    </row>
    <row r="57" spans="1:5" x14ac:dyDescent="0.25">
      <c r="A57" t="s">
        <v>26</v>
      </c>
      <c r="B57" t="s">
        <v>15</v>
      </c>
      <c r="C57" s="19">
        <v>305.70518500001799</v>
      </c>
      <c r="D57" s="19"/>
      <c r="E57" s="23"/>
    </row>
    <row r="58" spans="1:5" x14ac:dyDescent="0.25">
      <c r="A58" t="s">
        <v>26</v>
      </c>
      <c r="B58" t="s">
        <v>16</v>
      </c>
      <c r="C58" s="19">
        <v>174.08974130000598</v>
      </c>
      <c r="D58" s="19"/>
      <c r="E58" s="23"/>
    </row>
    <row r="59" spans="1:5" x14ac:dyDescent="0.25">
      <c r="A59" s="27" t="s">
        <v>26</v>
      </c>
      <c r="B59" s="27" t="s">
        <v>17</v>
      </c>
      <c r="C59" s="28">
        <v>471.811815300033</v>
      </c>
      <c r="D59" s="28">
        <f>SUM(C52:C59)</f>
        <v>2409.9459499001159</v>
      </c>
      <c r="E59" s="23"/>
    </row>
    <row r="60" spans="1:5" x14ac:dyDescent="0.25">
      <c r="A60" t="s">
        <v>7</v>
      </c>
      <c r="B60" t="s">
        <v>10</v>
      </c>
      <c r="C60" s="19">
        <v>346.28979344898102</v>
      </c>
      <c r="D60" s="19"/>
      <c r="E60" s="23"/>
    </row>
    <row r="61" spans="1:5" x14ac:dyDescent="0.25">
      <c r="A61" t="s">
        <v>7</v>
      </c>
      <c r="B61" t="s">
        <v>11</v>
      </c>
      <c r="C61" s="19">
        <v>177.15552806214902</v>
      </c>
      <c r="D61" s="19"/>
      <c r="E61" s="23"/>
    </row>
    <row r="62" spans="1:5" x14ac:dyDescent="0.25">
      <c r="A62" t="s">
        <v>7</v>
      </c>
      <c r="B62" t="s">
        <v>12</v>
      </c>
      <c r="C62" s="19">
        <v>233.99482927537298</v>
      </c>
      <c r="D62" s="19"/>
      <c r="E62" s="23"/>
    </row>
    <row r="63" spans="1:5" x14ac:dyDescent="0.25">
      <c r="A63" t="s">
        <v>7</v>
      </c>
      <c r="B63" t="s">
        <v>13</v>
      </c>
      <c r="C63" s="19">
        <v>34.837855184022999</v>
      </c>
      <c r="D63" s="19"/>
      <c r="E63" s="23"/>
    </row>
    <row r="64" spans="1:5" x14ac:dyDescent="0.25">
      <c r="A64" t="s">
        <v>7</v>
      </c>
      <c r="B64" t="s">
        <v>14</v>
      </c>
      <c r="C64" s="19">
        <v>22.168175494259</v>
      </c>
      <c r="D64" s="19"/>
      <c r="E64" s="23"/>
    </row>
    <row r="65" spans="1:5" x14ac:dyDescent="0.25">
      <c r="A65" t="s">
        <v>7</v>
      </c>
      <c r="B65" t="s">
        <v>15</v>
      </c>
      <c r="C65" s="19">
        <v>21.481042389999999</v>
      </c>
      <c r="D65" s="19"/>
      <c r="E65" s="23"/>
    </row>
    <row r="66" spans="1:5" x14ac:dyDescent="0.25">
      <c r="A66" t="s">
        <v>7</v>
      </c>
      <c r="B66" t="s">
        <v>16</v>
      </c>
      <c r="C66" s="19">
        <v>2.2468778999999999</v>
      </c>
      <c r="D66" s="19"/>
      <c r="E66" s="23"/>
    </row>
    <row r="67" spans="1:5" x14ac:dyDescent="0.25">
      <c r="A67" s="27" t="s">
        <v>7</v>
      </c>
      <c r="B67" s="27" t="s">
        <v>17</v>
      </c>
      <c r="C67" s="28">
        <v>4.9644899999999999E-2</v>
      </c>
      <c r="D67" s="28">
        <f>SUM(C60:C67)</f>
        <v>838.22374665478492</v>
      </c>
      <c r="E67" s="23"/>
    </row>
    <row r="68" spans="1:5" x14ac:dyDescent="0.25">
      <c r="A68" t="s">
        <v>27</v>
      </c>
      <c r="B68" t="s">
        <v>10</v>
      </c>
      <c r="C68" s="19">
        <v>27.523199799999997</v>
      </c>
      <c r="D68" s="19"/>
      <c r="E68" s="23"/>
    </row>
    <row r="69" spans="1:5" x14ac:dyDescent="0.25">
      <c r="A69" t="s">
        <v>27</v>
      </c>
      <c r="B69" t="s">
        <v>11</v>
      </c>
      <c r="C69" s="19">
        <v>25.416744699999999</v>
      </c>
      <c r="D69" s="19"/>
      <c r="E69" s="23"/>
    </row>
    <row r="70" spans="1:5" x14ac:dyDescent="0.25">
      <c r="A70" t="s">
        <v>27</v>
      </c>
      <c r="B70" t="s">
        <v>12</v>
      </c>
      <c r="C70" s="19">
        <v>6.3196862000000502</v>
      </c>
      <c r="D70" s="19"/>
      <c r="E70" s="23"/>
    </row>
    <row r="71" spans="1:5" x14ac:dyDescent="0.25">
      <c r="A71" t="s">
        <v>27</v>
      </c>
      <c r="B71" t="s">
        <v>13</v>
      </c>
      <c r="C71" s="19">
        <v>2.3802080999999999</v>
      </c>
      <c r="D71" s="19"/>
      <c r="E71" s="23"/>
    </row>
    <row r="72" spans="1:5" x14ac:dyDescent="0.25">
      <c r="A72" t="s">
        <v>27</v>
      </c>
      <c r="B72" t="s">
        <v>14</v>
      </c>
      <c r="C72" s="19">
        <v>2.2699479</v>
      </c>
      <c r="D72" s="19"/>
      <c r="E72" s="23"/>
    </row>
    <row r="73" spans="1:5" x14ac:dyDescent="0.25">
      <c r="A73" t="s">
        <v>27</v>
      </c>
      <c r="B73" t="s">
        <v>15</v>
      </c>
      <c r="C73" s="19">
        <v>3.61667940000003</v>
      </c>
      <c r="D73" s="19"/>
      <c r="E73" s="23"/>
    </row>
    <row r="74" spans="1:5" x14ac:dyDescent="0.25">
      <c r="A74" t="s">
        <v>27</v>
      </c>
      <c r="B74" t="s">
        <v>16</v>
      </c>
      <c r="C74" s="19">
        <v>1.7964629000000001</v>
      </c>
      <c r="D74" s="19"/>
      <c r="E74" s="23"/>
    </row>
    <row r="75" spans="1:5" x14ac:dyDescent="0.25">
      <c r="A75" s="27" t="s">
        <v>27</v>
      </c>
      <c r="B75" s="27" t="s">
        <v>17</v>
      </c>
      <c r="C75" s="28">
        <v>16.6564517999999</v>
      </c>
      <c r="D75" s="28">
        <f>SUM(C68:C75)</f>
        <v>85.979380799999959</v>
      </c>
      <c r="E75" s="23"/>
    </row>
    <row r="76" spans="1:5" x14ac:dyDescent="0.25">
      <c r="A76" s="31" t="s">
        <v>28</v>
      </c>
      <c r="B76" s="31" t="s">
        <v>10</v>
      </c>
      <c r="C76" s="32">
        <v>80.501943799999992</v>
      </c>
      <c r="D76" s="32"/>
      <c r="E76" s="23"/>
    </row>
    <row r="77" spans="1:5" x14ac:dyDescent="0.25">
      <c r="C77" s="24">
        <f>SUM(C20:C76)</f>
        <v>17898.596813754597</v>
      </c>
      <c r="D77" s="24">
        <f>SUM(D20:D76)</f>
        <v>17818.094869954595</v>
      </c>
    </row>
  </sheetData>
  <mergeCells count="1">
    <mergeCell ref="A14:I14"/>
  </mergeCells>
  <pageMargins left="0.7" right="0.7" top="0.75" bottom="0.75" header="0.3" footer="0.3"/>
  <pageSetup scale="84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90" zoomScaleNormal="90" zoomScalePageLayoutView="90" workbookViewId="0"/>
  </sheetViews>
  <sheetFormatPr defaultColWidth="8.85546875" defaultRowHeight="15" x14ac:dyDescent="0.25"/>
  <cols>
    <col min="1" max="1" width="17.42578125" customWidth="1"/>
    <col min="2" max="8" width="10.28515625" customWidth="1"/>
    <col min="9" max="9" width="10.7109375" customWidth="1"/>
  </cols>
  <sheetData>
    <row r="1" spans="1:13" ht="15.95" x14ac:dyDescent="0.2">
      <c r="A1" s="1" t="s">
        <v>20</v>
      </c>
      <c r="B1" s="2"/>
      <c r="C1" s="2"/>
      <c r="D1" s="2"/>
      <c r="E1" s="2"/>
      <c r="F1" s="2"/>
      <c r="G1" s="2"/>
      <c r="H1" s="2"/>
      <c r="I1" s="3"/>
    </row>
    <row r="2" spans="1:13" ht="15.95" x14ac:dyDescent="0.2">
      <c r="A2" s="12" t="s">
        <v>0</v>
      </c>
      <c r="B2" s="2"/>
      <c r="C2" s="2"/>
      <c r="D2" s="2"/>
      <c r="E2" s="2"/>
      <c r="F2" s="2"/>
      <c r="G2" s="2"/>
      <c r="H2" s="2"/>
      <c r="I2" s="3"/>
    </row>
    <row r="3" spans="1:13" ht="45.75" thickBot="1" x14ac:dyDescent="0.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x14ac:dyDescent="0.25">
      <c r="A4" s="6" t="s">
        <v>10</v>
      </c>
      <c r="B4" s="7">
        <f>+Value!B4</f>
        <v>5266.3715616998006</v>
      </c>
      <c r="C4" s="7">
        <f>+Value!C4</f>
        <v>87.218953499999898</v>
      </c>
      <c r="D4" s="7">
        <f>+Value!D4</f>
        <v>170.35296050000301</v>
      </c>
      <c r="E4" s="7">
        <f>+Value!E4</f>
        <v>9.0099999999999995E-5</v>
      </c>
      <c r="F4" s="7">
        <f>+Value!F4</f>
        <v>333.66649190000601</v>
      </c>
      <c r="G4" s="7">
        <f>+Value!G4</f>
        <v>346.28979344898102</v>
      </c>
      <c r="H4" s="7">
        <f>+Value!H4</f>
        <v>27.523199799999997</v>
      </c>
      <c r="I4" s="7">
        <f>+Value!I4</f>
        <v>6231.4230509487907</v>
      </c>
    </row>
    <row r="5" spans="1:13" x14ac:dyDescent="0.25">
      <c r="A5" s="6" t="s">
        <v>11</v>
      </c>
      <c r="B5" s="7">
        <f>+Value!B5</f>
        <v>2077.3105204999501</v>
      </c>
      <c r="C5" s="7">
        <f>+Value!C5</f>
        <v>59.624862599999602</v>
      </c>
      <c r="D5" s="7">
        <f>+Value!D5</f>
        <v>48.012501699999603</v>
      </c>
      <c r="E5" s="7">
        <f>+Value!E5</f>
        <v>0.48825630000000003</v>
      </c>
      <c r="F5" s="7">
        <f>+Value!F5</f>
        <v>335.096137400011</v>
      </c>
      <c r="G5" s="7">
        <f>+Value!G5</f>
        <v>177.15552806214902</v>
      </c>
      <c r="H5" s="7">
        <f>+Value!H5</f>
        <v>25.416744699999999</v>
      </c>
      <c r="I5" s="7">
        <f>+Value!I5</f>
        <v>2723.1045512621099</v>
      </c>
    </row>
    <row r="6" spans="1:13" x14ac:dyDescent="0.25">
      <c r="A6" s="6" t="s">
        <v>12</v>
      </c>
      <c r="B6" s="7">
        <f>+Value!B6</f>
        <v>2112.6032298999698</v>
      </c>
      <c r="C6" s="7">
        <f>+Value!C6</f>
        <v>105.94526699999901</v>
      </c>
      <c r="D6" s="7">
        <f>+Value!D6</f>
        <v>50.849670699999294</v>
      </c>
      <c r="E6" s="7">
        <f>+Value!E6</f>
        <v>196.36968580002099</v>
      </c>
      <c r="F6" s="7">
        <f>+Value!F6</f>
        <v>341.065111900023</v>
      </c>
      <c r="G6" s="7">
        <f>+Value!G6</f>
        <v>233.99482927537298</v>
      </c>
      <c r="H6" s="7">
        <f>+Value!H6</f>
        <v>6.3196862000000502</v>
      </c>
      <c r="I6" s="7">
        <f>+Value!I6</f>
        <v>3047.1474807753857</v>
      </c>
    </row>
    <row r="7" spans="1:13" x14ac:dyDescent="0.25">
      <c r="A7" s="6" t="s">
        <v>13</v>
      </c>
      <c r="B7" s="7">
        <f>+Value!B7</f>
        <v>1031.99414319998</v>
      </c>
      <c r="C7" s="7">
        <f>+Value!C7</f>
        <v>73.205644799999405</v>
      </c>
      <c r="D7" s="7">
        <f>+Value!D7</f>
        <v>19.4812008</v>
      </c>
      <c r="E7" s="7">
        <f>+Value!E7</f>
        <v>87.794396299996293</v>
      </c>
      <c r="F7" s="7">
        <f>+Value!F7</f>
        <v>219.15917040001003</v>
      </c>
      <c r="G7" s="7">
        <f>+Value!G7</f>
        <v>34.837855184022999</v>
      </c>
      <c r="H7" s="7">
        <f>+Value!H7</f>
        <v>2.3802080999999999</v>
      </c>
      <c r="I7" s="7">
        <f>+Value!I7</f>
        <v>1468.8526187840087</v>
      </c>
    </row>
    <row r="8" spans="1:13" x14ac:dyDescent="0.25">
      <c r="A8" s="6" t="s">
        <v>14</v>
      </c>
      <c r="B8" s="7">
        <f>+Value!B8</f>
        <v>683.46224959998699</v>
      </c>
      <c r="C8" s="7">
        <f>+Value!C8</f>
        <v>88.887479399999506</v>
      </c>
      <c r="D8" s="7">
        <f>+Value!D8</f>
        <v>14.218456699999901</v>
      </c>
      <c r="E8" s="7">
        <f>+Value!E8</f>
        <v>70.324929899995894</v>
      </c>
      <c r="F8" s="7">
        <f>+Value!F8</f>
        <v>229.35229670000899</v>
      </c>
      <c r="G8" s="7">
        <f>+Value!G8</f>
        <v>22.168175494259</v>
      </c>
      <c r="H8" s="7">
        <f>+Value!H8</f>
        <v>2.2699479</v>
      </c>
      <c r="I8" s="7">
        <f>+Value!I8</f>
        <v>1110.6835356942504</v>
      </c>
    </row>
    <row r="9" spans="1:13" x14ac:dyDescent="0.25">
      <c r="A9" s="6" t="s">
        <v>15</v>
      </c>
      <c r="B9" s="7">
        <f>+Value!B9</f>
        <v>791.88665279998099</v>
      </c>
      <c r="C9" s="7">
        <f>+Value!C9</f>
        <v>133.364633200003</v>
      </c>
      <c r="D9" s="7">
        <f>+Value!D9</f>
        <v>21.334805099999901</v>
      </c>
      <c r="E9" s="7">
        <f>+Value!E9</f>
        <v>101.650450099997</v>
      </c>
      <c r="F9" s="7">
        <f>+Value!F9</f>
        <v>305.70518500001799</v>
      </c>
      <c r="G9" s="7">
        <f>+Value!G9</f>
        <v>21.481042389999999</v>
      </c>
      <c r="H9" s="7">
        <f>+Value!H9</f>
        <v>3.61667940000003</v>
      </c>
      <c r="I9" s="7">
        <f>+Value!I9</f>
        <v>1379.0394479899992</v>
      </c>
    </row>
    <row r="10" spans="1:13" x14ac:dyDescent="0.25">
      <c r="A10" s="6" t="s">
        <v>16</v>
      </c>
      <c r="B10" s="7">
        <f>+Value!B10</f>
        <v>381.997767900013</v>
      </c>
      <c r="C10" s="7">
        <f>+Value!C10</f>
        <v>88.944933299999207</v>
      </c>
      <c r="D10" s="7">
        <f>+Value!D10</f>
        <v>12.859309199999899</v>
      </c>
      <c r="E10" s="7">
        <f>+Value!E10</f>
        <v>76.713111499997311</v>
      </c>
      <c r="F10" s="7">
        <f>+Value!F10</f>
        <v>174.08974130000598</v>
      </c>
      <c r="G10" s="7">
        <f>+Value!G10</f>
        <v>2.2468778999999999</v>
      </c>
      <c r="H10" s="7">
        <f>+Value!H10</f>
        <v>1.7964629000000001</v>
      </c>
      <c r="I10" s="7">
        <f>+Value!I10</f>
        <v>738.64820400001543</v>
      </c>
    </row>
    <row r="11" spans="1:13" x14ac:dyDescent="0.25">
      <c r="A11" s="6" t="s">
        <v>17</v>
      </c>
      <c r="B11" s="7">
        <f>+Value!B11</f>
        <v>442.80316930001101</v>
      </c>
      <c r="C11" s="7">
        <f>+Value!C11</f>
        <v>72.853869499997401</v>
      </c>
      <c r="D11" s="7">
        <f>+Value!D11</f>
        <v>18.751297099999903</v>
      </c>
      <c r="E11" s="7">
        <f>+Value!E11</f>
        <v>96.269732599996701</v>
      </c>
      <c r="F11" s="7">
        <f>+Value!F11</f>
        <v>471.811815300033</v>
      </c>
      <c r="G11" s="7">
        <f>+Value!G11</f>
        <v>4.9644899999999999E-2</v>
      </c>
      <c r="H11" s="7">
        <f>+Value!H11</f>
        <v>16.6564517999999</v>
      </c>
      <c r="I11" s="7">
        <f>+Value!I11</f>
        <v>1119.1959805000379</v>
      </c>
    </row>
    <row r="12" spans="1:13" ht="15.75" thickBot="1" x14ac:dyDescent="0.3">
      <c r="A12" s="10" t="s">
        <v>9</v>
      </c>
      <c r="B12" s="26">
        <f>+Value!B12</f>
        <v>12788.429294899692</v>
      </c>
      <c r="C12" s="26">
        <f>+Value!C12</f>
        <v>710.04564329999698</v>
      </c>
      <c r="D12" s="26">
        <f>+Value!D12</f>
        <v>355.86020180000151</v>
      </c>
      <c r="E12" s="26">
        <f>+Value!E12</f>
        <v>629.61065260000419</v>
      </c>
      <c r="F12" s="26">
        <f>+Value!F12</f>
        <v>2409.9459499001159</v>
      </c>
      <c r="G12" s="26">
        <f>+Value!G12</f>
        <v>838.22374665478492</v>
      </c>
      <c r="H12" s="26">
        <f>+Value!H12</f>
        <v>85.979380799999959</v>
      </c>
      <c r="I12" s="26">
        <f>+Value!I12</f>
        <v>17818.094869954595</v>
      </c>
    </row>
    <row r="14" spans="1:13" s="13" customFormat="1" ht="44.1" customHeight="1" x14ac:dyDescent="0.25">
      <c r="A14" s="36" t="str">
        <f>+Value!A14</f>
        <v>SOURCE:  U.S. Department of Transportation (USDOT), Bureau of Transportation Statistics, Freight Analysis Framework, Version 4.3.1, 2016.</v>
      </c>
      <c r="B14" s="36"/>
      <c r="C14" s="36"/>
      <c r="D14" s="36"/>
      <c r="E14" s="36"/>
      <c r="F14" s="36"/>
      <c r="G14" s="36"/>
      <c r="H14" s="36"/>
      <c r="I14" s="36"/>
      <c r="J14" s="14"/>
      <c r="K14" s="14"/>
      <c r="L14" s="14"/>
      <c r="M14" s="14"/>
    </row>
    <row r="17" spans="1:9" ht="45.75" thickBot="1" x14ac:dyDescent="0.3">
      <c r="A17" s="4" t="s">
        <v>1</v>
      </c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</row>
    <row r="18" spans="1:9" x14ac:dyDescent="0.25">
      <c r="A18" s="6" t="s">
        <v>10</v>
      </c>
      <c r="B18" s="33">
        <f>+B4/B$12</f>
        <v>0.41180753634851358</v>
      </c>
      <c r="C18" s="33">
        <f t="shared" ref="C18:I18" si="0">+C4/C$12</f>
        <v>0.12283569982155296</v>
      </c>
      <c r="D18" s="33">
        <f t="shared" si="0"/>
        <v>0.47870753638178343</v>
      </c>
      <c r="E18" s="33">
        <f t="shared" si="0"/>
        <v>1.4310431316231418E-7</v>
      </c>
      <c r="F18" s="33">
        <f t="shared" si="0"/>
        <v>0.13845393168001771</v>
      </c>
      <c r="G18" s="33">
        <f t="shared" si="0"/>
        <v>0.41312333947942592</v>
      </c>
      <c r="H18" s="33">
        <f t="shared" si="0"/>
        <v>0.32011395690349065</v>
      </c>
      <c r="I18" s="33">
        <f t="shared" si="0"/>
        <v>0.34972442881401439</v>
      </c>
    </row>
    <row r="19" spans="1:9" x14ac:dyDescent="0.25">
      <c r="A19" s="6" t="s">
        <v>11</v>
      </c>
      <c r="B19" s="33">
        <f t="shared" ref="B19:I25" si="1">+B5/B$12</f>
        <v>0.1624367209293191</v>
      </c>
      <c r="C19" s="33">
        <f t="shared" si="1"/>
        <v>8.3973281383557294E-2</v>
      </c>
      <c r="D19" s="33">
        <f t="shared" si="1"/>
        <v>0.13491955958307278</v>
      </c>
      <c r="E19" s="33">
        <f t="shared" si="1"/>
        <v>7.7548926147250638E-4</v>
      </c>
      <c r="F19" s="33">
        <f t="shared" si="1"/>
        <v>0.13904715888499475</v>
      </c>
      <c r="G19" s="33">
        <f t="shared" si="1"/>
        <v>0.2113463484769407</v>
      </c>
      <c r="H19" s="33">
        <f t="shared" si="1"/>
        <v>0.29561441898637181</v>
      </c>
      <c r="I19" s="33">
        <f t="shared" si="1"/>
        <v>0.15282804200654979</v>
      </c>
    </row>
    <row r="20" spans="1:9" x14ac:dyDescent="0.25">
      <c r="A20" s="6" t="s">
        <v>12</v>
      </c>
      <c r="B20" s="33">
        <f t="shared" si="1"/>
        <v>0.1651964585472997</v>
      </c>
      <c r="C20" s="33">
        <f t="shared" si="1"/>
        <v>0.14920909380925068</v>
      </c>
      <c r="D20" s="33">
        <f t="shared" si="1"/>
        <v>0.14289226624048712</v>
      </c>
      <c r="E20" s="33">
        <f t="shared" si="1"/>
        <v>0.31189066606339005</v>
      </c>
      <c r="F20" s="33">
        <f t="shared" si="1"/>
        <v>0.14152396733800565</v>
      </c>
      <c r="G20" s="33">
        <f t="shared" si="1"/>
        <v>0.27915557177807049</v>
      </c>
      <c r="H20" s="33">
        <f t="shared" si="1"/>
        <v>7.3502346041552938E-2</v>
      </c>
      <c r="I20" s="33">
        <f t="shared" si="1"/>
        <v>0.17101421352928012</v>
      </c>
    </row>
    <row r="21" spans="1:9" x14ac:dyDescent="0.25">
      <c r="A21" s="6" t="s">
        <v>13</v>
      </c>
      <c r="B21" s="33">
        <f t="shared" si="1"/>
        <v>8.06974898482304E-2</v>
      </c>
      <c r="C21" s="33">
        <f t="shared" si="1"/>
        <v>0.10309991405590491</v>
      </c>
      <c r="D21" s="33">
        <f t="shared" si="1"/>
        <v>5.4743971653645924E-2</v>
      </c>
      <c r="E21" s="33">
        <f t="shared" si="1"/>
        <v>0.13944236162054369</v>
      </c>
      <c r="F21" s="33">
        <f t="shared" si="1"/>
        <v>9.0939454641749712E-2</v>
      </c>
      <c r="G21" s="33">
        <f t="shared" si="1"/>
        <v>4.1561522592333172E-2</v>
      </c>
      <c r="H21" s="33">
        <f t="shared" si="1"/>
        <v>2.7683475710725297E-2</v>
      </c>
      <c r="I21" s="33">
        <f t="shared" si="1"/>
        <v>8.2436008423146967E-2</v>
      </c>
    </row>
    <row r="22" spans="1:9" x14ac:dyDescent="0.25">
      <c r="A22" s="6" t="s">
        <v>14</v>
      </c>
      <c r="B22" s="33">
        <f t="shared" si="1"/>
        <v>5.3443799378283842E-2</v>
      </c>
      <c r="C22" s="33">
        <f t="shared" si="1"/>
        <v>0.12518558523489765</v>
      </c>
      <c r="D22" s="33">
        <f t="shared" si="1"/>
        <v>3.9955175172948609E-2</v>
      </c>
      <c r="E22" s="33">
        <f t="shared" si="1"/>
        <v>0.11169590223670149</v>
      </c>
      <c r="F22" s="33">
        <f t="shared" si="1"/>
        <v>9.5169062488523803E-2</v>
      </c>
      <c r="G22" s="33">
        <f t="shared" si="1"/>
        <v>2.6446608775674268E-2</v>
      </c>
      <c r="H22" s="33">
        <f t="shared" si="1"/>
        <v>2.6401072895374945E-2</v>
      </c>
      <c r="I22" s="33">
        <f t="shared" si="1"/>
        <v>6.2334584241501498E-2</v>
      </c>
    </row>
    <row r="23" spans="1:9" x14ac:dyDescent="0.25">
      <c r="A23" s="6" t="s">
        <v>15</v>
      </c>
      <c r="B23" s="33">
        <f t="shared" si="1"/>
        <v>6.1922119952276151E-2</v>
      </c>
      <c r="C23" s="33">
        <f t="shared" si="1"/>
        <v>0.18782543693977138</v>
      </c>
      <c r="D23" s="33">
        <f t="shared" si="1"/>
        <v>5.9952770756844465E-2</v>
      </c>
      <c r="E23" s="33">
        <f t="shared" si="1"/>
        <v>0.16144969860377539</v>
      </c>
      <c r="F23" s="33">
        <f t="shared" si="1"/>
        <v>0.12685146943344869</v>
      </c>
      <c r="G23" s="33">
        <f t="shared" si="1"/>
        <v>2.5626859744462448E-2</v>
      </c>
      <c r="H23" s="33">
        <f t="shared" si="1"/>
        <v>4.2064496933432574E-2</v>
      </c>
      <c r="I23" s="33">
        <f t="shared" si="1"/>
        <v>7.7395448730906508E-2</v>
      </c>
    </row>
    <row r="24" spans="1:9" x14ac:dyDescent="0.25">
      <c r="A24" s="6" t="s">
        <v>16</v>
      </c>
      <c r="B24" s="33">
        <f t="shared" si="1"/>
        <v>2.9870577464299088E-2</v>
      </c>
      <c r="C24" s="33">
        <f t="shared" si="1"/>
        <v>0.12526650101903328</v>
      </c>
      <c r="D24" s="33">
        <f t="shared" si="1"/>
        <v>3.6135845298112354E-2</v>
      </c>
      <c r="E24" s="33">
        <f t="shared" si="1"/>
        <v>0.12184214352664972</v>
      </c>
      <c r="F24" s="33">
        <f t="shared" si="1"/>
        <v>7.2238027291533821E-2</v>
      </c>
      <c r="G24" s="33">
        <f t="shared" si="1"/>
        <v>2.6805228424593378E-3</v>
      </c>
      <c r="H24" s="33">
        <f t="shared" si="1"/>
        <v>2.0894113022037499E-2</v>
      </c>
      <c r="I24" s="33">
        <f t="shared" si="1"/>
        <v>4.1454948432536755E-2</v>
      </c>
    </row>
    <row r="25" spans="1:9" x14ac:dyDescent="0.25">
      <c r="A25" s="6" t="s">
        <v>17</v>
      </c>
      <c r="B25" s="33">
        <f t="shared" si="1"/>
        <v>3.4625297531778253E-2</v>
      </c>
      <c r="C25" s="33">
        <f t="shared" si="1"/>
        <v>0.10260448773603187</v>
      </c>
      <c r="D25" s="33">
        <f t="shared" si="1"/>
        <v>5.2692874913105342E-2</v>
      </c>
      <c r="E25" s="33">
        <f t="shared" si="1"/>
        <v>0.152903595583154</v>
      </c>
      <c r="F25" s="33">
        <f t="shared" si="1"/>
        <v>0.19577692824172593</v>
      </c>
      <c r="G25" s="33">
        <f t="shared" si="1"/>
        <v>5.9226310633795269E-5</v>
      </c>
      <c r="H25" s="33">
        <f t="shared" si="1"/>
        <v>0.19372611950701449</v>
      </c>
      <c r="I25" s="33">
        <f t="shared" si="1"/>
        <v>6.2812325822064155E-2</v>
      </c>
    </row>
    <row r="26" spans="1:9" ht="15.75" thickBot="1" x14ac:dyDescent="0.3">
      <c r="A26" s="10" t="s">
        <v>9</v>
      </c>
      <c r="B26" s="34">
        <f>SUM(B18:B25)</f>
        <v>1.0000000000000002</v>
      </c>
      <c r="C26" s="34">
        <f t="shared" ref="C26:I26" si="2">SUM(C18:C25)</f>
        <v>1</v>
      </c>
      <c r="D26" s="34">
        <f t="shared" si="2"/>
        <v>1</v>
      </c>
      <c r="E26" s="34">
        <f t="shared" si="2"/>
        <v>0.99999999999999989</v>
      </c>
      <c r="F26" s="34">
        <f t="shared" si="2"/>
        <v>1</v>
      </c>
      <c r="G26" s="34">
        <f t="shared" si="2"/>
        <v>1</v>
      </c>
      <c r="H26" s="34">
        <f t="shared" si="2"/>
        <v>1.0000000000000002</v>
      </c>
      <c r="I26" s="34">
        <f t="shared" si="2"/>
        <v>1.0000000000000002</v>
      </c>
    </row>
    <row r="27" spans="1:9" x14ac:dyDescent="0.25">
      <c r="B27" s="19"/>
      <c r="C27" s="19"/>
      <c r="D27" s="19"/>
      <c r="E27" s="19"/>
      <c r="F27" s="19"/>
      <c r="G27" s="19"/>
      <c r="H27" s="19"/>
      <c r="I27" s="19"/>
    </row>
    <row r="28" spans="1:9" x14ac:dyDescent="0.25">
      <c r="B28" s="19"/>
      <c r="C28" s="19"/>
      <c r="D28" s="19"/>
      <c r="E28" s="19"/>
      <c r="F28" s="19"/>
      <c r="G28" s="19"/>
      <c r="H28" s="19"/>
      <c r="I28" s="19"/>
    </row>
    <row r="29" spans="1:9" x14ac:dyDescent="0.25">
      <c r="B29" s="19"/>
      <c r="C29" s="19"/>
      <c r="D29" s="19"/>
      <c r="E29" s="19"/>
      <c r="F29" s="19"/>
      <c r="G29" s="19"/>
      <c r="H29" s="19"/>
      <c r="I29" s="19"/>
    </row>
  </sheetData>
  <mergeCells count="1">
    <mergeCell ref="A14:I14"/>
  </mergeCells>
  <phoneticPr fontId="10" type="noConversion"/>
  <pageMargins left="0.7" right="0.7" top="0.75" bottom="0.75" header="0.3" footer="0.3"/>
  <pageSetup scale="84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90" workbookViewId="0"/>
  </sheetViews>
  <sheetFormatPr defaultColWidth="8.85546875" defaultRowHeight="15" x14ac:dyDescent="0.25"/>
  <cols>
    <col min="1" max="1" width="17.42578125" customWidth="1"/>
    <col min="2" max="8" width="10.28515625" customWidth="1"/>
    <col min="9" max="9" width="10.7109375" customWidth="1"/>
    <col min="12" max="12" width="9.5703125" bestFit="1" customWidth="1"/>
  </cols>
  <sheetData>
    <row r="1" spans="1:13" ht="15.95" x14ac:dyDescent="0.2">
      <c r="A1" s="1" t="s">
        <v>39</v>
      </c>
      <c r="B1" s="2"/>
      <c r="C1" s="2"/>
      <c r="D1" s="2"/>
      <c r="E1" s="2"/>
      <c r="F1" s="2"/>
      <c r="G1" s="2"/>
      <c r="H1" s="2"/>
      <c r="I1" s="3"/>
    </row>
    <row r="2" spans="1:13" ht="15.95" x14ac:dyDescent="0.2">
      <c r="A2" s="12" t="s">
        <v>18</v>
      </c>
      <c r="B2" s="2"/>
      <c r="C2" s="2"/>
      <c r="D2" s="2"/>
      <c r="E2" s="2"/>
      <c r="F2" s="2"/>
      <c r="G2" s="2"/>
      <c r="H2" s="2"/>
      <c r="I2" s="3"/>
    </row>
    <row r="3" spans="1:13" ht="42.95" thickBo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x14ac:dyDescent="0.2">
      <c r="A4" s="6" t="s">
        <v>10</v>
      </c>
      <c r="B4" s="7">
        <f>+E18</f>
        <v>193.82722960002798</v>
      </c>
      <c r="C4" s="7">
        <f>E26</f>
        <v>6.69946160000005</v>
      </c>
      <c r="D4" s="7">
        <f>E34</f>
        <v>10.465257799999799</v>
      </c>
      <c r="E4" s="7">
        <f>+E42</f>
        <v>2.9999999999999999E-7</v>
      </c>
      <c r="F4" s="7">
        <f>+E50</f>
        <v>2.7944622000000798</v>
      </c>
      <c r="G4" s="7">
        <f>+E58</f>
        <v>39.230338063825002</v>
      </c>
      <c r="H4" s="7">
        <f>+E66</f>
        <v>1.3332486999999902</v>
      </c>
      <c r="I4" s="8">
        <f>SUM(B4:H4)</f>
        <v>254.34999826385291</v>
      </c>
    </row>
    <row r="5" spans="1:13" x14ac:dyDescent="0.25">
      <c r="A5" s="6" t="s">
        <v>11</v>
      </c>
      <c r="B5" s="7">
        <f t="shared" ref="B5:B11" si="0">+E19</f>
        <v>301.58256650009002</v>
      </c>
      <c r="C5" s="7">
        <f t="shared" ref="C5:C11" si="1">E27</f>
        <v>30.384670699999997</v>
      </c>
      <c r="D5" s="7">
        <f t="shared" ref="D5:D11" si="2">E35</f>
        <v>16.0950391999997</v>
      </c>
      <c r="E5" s="7">
        <f t="shared" ref="E5:E11" si="3">+E43</f>
        <v>7.9029999999999801E-4</v>
      </c>
      <c r="F5" s="7">
        <f t="shared" ref="F5:F11" si="4">+E51</f>
        <v>15.2140452999995</v>
      </c>
      <c r="G5" s="7">
        <f t="shared" ref="G5:G11" si="5">+E59</f>
        <v>156.73585201446602</v>
      </c>
      <c r="H5" s="7">
        <f t="shared" ref="H5:H11" si="6">+E67</f>
        <v>1.1498174999999802</v>
      </c>
      <c r="I5" s="8">
        <f t="shared" ref="I5:I11" si="7">SUM(B5:H5)</f>
        <v>521.16278151455515</v>
      </c>
    </row>
    <row r="6" spans="1:13" x14ac:dyDescent="0.25">
      <c r="A6" s="6" t="s">
        <v>12</v>
      </c>
      <c r="B6" s="7">
        <f t="shared" si="0"/>
        <v>461.72875810004297</v>
      </c>
      <c r="C6" s="7">
        <f t="shared" si="1"/>
        <v>90.521329099999591</v>
      </c>
      <c r="D6" s="7">
        <f t="shared" si="2"/>
        <v>43.477480099999198</v>
      </c>
      <c r="E6" s="7">
        <f t="shared" si="3"/>
        <v>0.61808159999988599</v>
      </c>
      <c r="F6" s="7">
        <f t="shared" si="4"/>
        <v>31.022400399999597</v>
      </c>
      <c r="G6" s="7">
        <f t="shared" si="5"/>
        <v>419.95671162960497</v>
      </c>
      <c r="H6" s="7">
        <f t="shared" si="6"/>
        <v>0.28141200000000099</v>
      </c>
      <c r="I6" s="8">
        <f t="shared" si="7"/>
        <v>1047.6061729296462</v>
      </c>
    </row>
    <row r="7" spans="1:13" x14ac:dyDescent="0.25">
      <c r="A7" s="6" t="s">
        <v>13</v>
      </c>
      <c r="B7" s="7">
        <f t="shared" si="0"/>
        <v>284.76831680003102</v>
      </c>
      <c r="C7" s="7">
        <f t="shared" si="1"/>
        <v>161.875662000006</v>
      </c>
      <c r="D7" s="7">
        <f t="shared" si="2"/>
        <v>20.026914700000003</v>
      </c>
      <c r="E7" s="7">
        <f t="shared" si="3"/>
        <v>0.51824469999992595</v>
      </c>
      <c r="F7" s="7">
        <f t="shared" si="4"/>
        <v>33.736952700000494</v>
      </c>
      <c r="G7" s="7">
        <f t="shared" si="5"/>
        <v>79.932612758014002</v>
      </c>
      <c r="H7" s="7">
        <f t="shared" si="6"/>
        <v>0.43447609999999903</v>
      </c>
      <c r="I7" s="8">
        <f t="shared" si="7"/>
        <v>581.29317975805145</v>
      </c>
    </row>
    <row r="8" spans="1:13" x14ac:dyDescent="0.25">
      <c r="A8" s="6" t="s">
        <v>14</v>
      </c>
      <c r="B8" s="7">
        <f t="shared" si="0"/>
        <v>186.00822240001099</v>
      </c>
      <c r="C8" s="7">
        <f t="shared" si="1"/>
        <v>162.95672110000899</v>
      </c>
      <c r="D8" s="7">
        <f t="shared" si="2"/>
        <v>32.812203799999899</v>
      </c>
      <c r="E8" s="7">
        <f t="shared" si="3"/>
        <v>0.53263029999993006</v>
      </c>
      <c r="F8" s="7">
        <f t="shared" si="4"/>
        <v>29.560950400001598</v>
      </c>
      <c r="G8" s="7">
        <f t="shared" si="5"/>
        <v>66.280546535669998</v>
      </c>
      <c r="H8" s="7">
        <f t="shared" si="6"/>
        <v>0.154132200000001</v>
      </c>
      <c r="I8" s="8">
        <f t="shared" si="7"/>
        <v>478.30540673569146</v>
      </c>
    </row>
    <row r="9" spans="1:13" x14ac:dyDescent="0.25">
      <c r="A9" s="6" t="s">
        <v>15</v>
      </c>
      <c r="B9" s="7">
        <f t="shared" si="0"/>
        <v>260.85320660002202</v>
      </c>
      <c r="C9" s="7">
        <f t="shared" si="1"/>
        <v>475.915783800025</v>
      </c>
      <c r="D9" s="7">
        <f t="shared" si="2"/>
        <v>61.690949399999106</v>
      </c>
      <c r="E9" s="7">
        <f t="shared" si="3"/>
        <v>0.79338099999988199</v>
      </c>
      <c r="F9" s="7">
        <f t="shared" si="4"/>
        <v>64.602599299991908</v>
      </c>
      <c r="G9" s="7">
        <f t="shared" si="5"/>
        <v>78.454221000000103</v>
      </c>
      <c r="H9" s="7">
        <f t="shared" si="6"/>
        <v>0.22507540000000198</v>
      </c>
      <c r="I9" s="8">
        <f t="shared" si="7"/>
        <v>942.5352165000379</v>
      </c>
    </row>
    <row r="10" spans="1:13" x14ac:dyDescent="0.25">
      <c r="A10" s="6" t="s">
        <v>16</v>
      </c>
      <c r="B10" s="7">
        <f t="shared" si="0"/>
        <v>151.900553600005</v>
      </c>
      <c r="C10" s="7">
        <f t="shared" si="1"/>
        <v>314.58696880000997</v>
      </c>
      <c r="D10" s="7">
        <f t="shared" si="2"/>
        <v>34.127819699999705</v>
      </c>
      <c r="E10" s="7">
        <f t="shared" si="3"/>
        <v>0.91846079999993102</v>
      </c>
      <c r="F10" s="7">
        <f t="shared" si="4"/>
        <v>44.483994899998798</v>
      </c>
      <c r="G10" s="7">
        <f t="shared" si="5"/>
        <v>11.154644299999999</v>
      </c>
      <c r="H10" s="7">
        <f t="shared" si="6"/>
        <v>0.207322800000001</v>
      </c>
      <c r="I10" s="8">
        <f t="shared" si="7"/>
        <v>557.37976490001347</v>
      </c>
    </row>
    <row r="11" spans="1:13" x14ac:dyDescent="0.25">
      <c r="A11" s="6" t="s">
        <v>17</v>
      </c>
      <c r="B11" s="7">
        <f t="shared" si="0"/>
        <v>189.13518350000601</v>
      </c>
      <c r="C11" s="7">
        <f t="shared" si="1"/>
        <v>169.459008900009</v>
      </c>
      <c r="D11" s="7">
        <f t="shared" si="2"/>
        <v>113.6970809</v>
      </c>
      <c r="E11" s="7">
        <f t="shared" si="3"/>
        <v>2.8488233000002099</v>
      </c>
      <c r="F11" s="7">
        <f t="shared" si="4"/>
        <v>137.27779259999801</v>
      </c>
      <c r="G11" s="7">
        <f t="shared" si="5"/>
        <v>0.80001540000000004</v>
      </c>
      <c r="H11" s="7">
        <f t="shared" si="6"/>
        <v>2.6984238</v>
      </c>
      <c r="I11" s="8">
        <f t="shared" si="7"/>
        <v>615.91632840001319</v>
      </c>
    </row>
    <row r="12" spans="1:13" ht="15.95" thickBot="1" x14ac:dyDescent="0.25">
      <c r="A12" s="10" t="s">
        <v>9</v>
      </c>
      <c r="B12" s="11">
        <f t="shared" ref="B12:H12" si="8">SUM(B4:B11)</f>
        <v>2029.804037100236</v>
      </c>
      <c r="C12" s="11">
        <f t="shared" si="8"/>
        <v>1412.3996060000586</v>
      </c>
      <c r="D12" s="11">
        <f t="shared" si="8"/>
        <v>332.3927455999974</v>
      </c>
      <c r="E12" s="11">
        <f t="shared" si="8"/>
        <v>6.2304122999997649</v>
      </c>
      <c r="F12" s="11">
        <f t="shared" si="8"/>
        <v>358.69319779999</v>
      </c>
      <c r="G12" s="11">
        <f t="shared" si="8"/>
        <v>852.54494170158</v>
      </c>
      <c r="H12" s="11">
        <f t="shared" si="8"/>
        <v>6.4839084999999743</v>
      </c>
      <c r="I12" s="11">
        <f>SUM(I4:I11)</f>
        <v>4998.5488490018615</v>
      </c>
      <c r="L12" s="25"/>
    </row>
    <row r="13" spans="1:13" x14ac:dyDescent="0.25">
      <c r="B13" s="19"/>
      <c r="C13" s="19"/>
      <c r="D13" s="19"/>
      <c r="E13" s="19"/>
      <c r="I13" s="19"/>
      <c r="L13" s="25"/>
    </row>
    <row r="14" spans="1:13" s="13" customFormat="1" ht="44.1" customHeight="1" x14ac:dyDescent="0.25">
      <c r="A14" s="35" t="s">
        <v>38</v>
      </c>
      <c r="B14" s="35"/>
      <c r="C14" s="35"/>
      <c r="D14" s="35"/>
      <c r="E14" s="35"/>
      <c r="F14" s="35"/>
      <c r="G14" s="35"/>
      <c r="H14" s="35"/>
      <c r="I14" s="35"/>
      <c r="J14" s="15"/>
      <c r="K14" s="15"/>
      <c r="L14" s="15"/>
      <c r="M14" s="15"/>
    </row>
    <row r="16" spans="1:13" x14ac:dyDescent="0.25">
      <c r="A16" s="20">
        <v>2015</v>
      </c>
      <c r="E16" s="18" t="s">
        <v>30</v>
      </c>
    </row>
    <row r="17" spans="1:7" x14ac:dyDescent="0.25">
      <c r="A17" s="18" t="s">
        <v>22</v>
      </c>
      <c r="B17" s="18" t="s">
        <v>23</v>
      </c>
      <c r="C17" s="18"/>
      <c r="D17" s="18" t="s">
        <v>30</v>
      </c>
      <c r="E17" s="22" t="s">
        <v>40</v>
      </c>
    </row>
    <row r="18" spans="1:7" x14ac:dyDescent="0.25">
      <c r="A18" t="s">
        <v>24</v>
      </c>
      <c r="B18" t="s">
        <v>10</v>
      </c>
      <c r="C18" s="19"/>
      <c r="D18" s="19">
        <v>193827.22960002799</v>
      </c>
      <c r="E18" s="19">
        <f>+D18/1000</f>
        <v>193.82722960002798</v>
      </c>
      <c r="F18" s="19"/>
    </row>
    <row r="19" spans="1:7" x14ac:dyDescent="0.25">
      <c r="A19" t="s">
        <v>24</v>
      </c>
      <c r="B19" t="s">
        <v>11</v>
      </c>
      <c r="C19" s="19"/>
      <c r="D19" s="19">
        <v>301582.56650009</v>
      </c>
      <c r="E19" s="19">
        <f t="shared" ref="E19:E74" si="9">+D19/1000</f>
        <v>301.58256650009002</v>
      </c>
      <c r="F19" s="19"/>
    </row>
    <row r="20" spans="1:7" x14ac:dyDescent="0.25">
      <c r="A20" t="s">
        <v>24</v>
      </c>
      <c r="B20" t="s">
        <v>12</v>
      </c>
      <c r="C20" s="19"/>
      <c r="D20" s="19">
        <v>461728.75810004299</v>
      </c>
      <c r="E20" s="19">
        <f t="shared" si="9"/>
        <v>461.72875810004297</v>
      </c>
      <c r="F20" s="19"/>
    </row>
    <row r="21" spans="1:7" x14ac:dyDescent="0.25">
      <c r="A21" t="s">
        <v>24</v>
      </c>
      <c r="B21" t="s">
        <v>13</v>
      </c>
      <c r="C21" s="19"/>
      <c r="D21" s="19">
        <v>284768.316800031</v>
      </c>
      <c r="E21" s="19">
        <f t="shared" si="9"/>
        <v>284.76831680003102</v>
      </c>
      <c r="F21" s="19"/>
    </row>
    <row r="22" spans="1:7" x14ac:dyDescent="0.25">
      <c r="A22" t="s">
        <v>24</v>
      </c>
      <c r="B22" t="s">
        <v>14</v>
      </c>
      <c r="C22" s="19"/>
      <c r="D22" s="19">
        <v>186008.222400011</v>
      </c>
      <c r="E22" s="19">
        <f t="shared" si="9"/>
        <v>186.00822240001099</v>
      </c>
      <c r="F22" s="19"/>
    </row>
    <row r="23" spans="1:7" x14ac:dyDescent="0.25">
      <c r="A23" t="s">
        <v>24</v>
      </c>
      <c r="B23" t="s">
        <v>15</v>
      </c>
      <c r="C23" s="19"/>
      <c r="D23" s="19">
        <v>260853.20660002201</v>
      </c>
      <c r="E23" s="19">
        <f t="shared" si="9"/>
        <v>260.85320660002202</v>
      </c>
      <c r="F23" s="19"/>
    </row>
    <row r="24" spans="1:7" x14ac:dyDescent="0.25">
      <c r="A24" t="s">
        <v>24</v>
      </c>
      <c r="B24" t="s">
        <v>16</v>
      </c>
      <c r="C24" s="19"/>
      <c r="D24" s="19">
        <v>151900.55360000499</v>
      </c>
      <c r="E24" s="19">
        <f t="shared" si="9"/>
        <v>151.900553600005</v>
      </c>
      <c r="F24" s="19"/>
    </row>
    <row r="25" spans="1:7" x14ac:dyDescent="0.25">
      <c r="A25" s="27" t="s">
        <v>24</v>
      </c>
      <c r="B25" s="27" t="s">
        <v>17</v>
      </c>
      <c r="C25" s="28"/>
      <c r="D25" s="28">
        <v>189135.18350000601</v>
      </c>
      <c r="E25" s="28">
        <f t="shared" si="9"/>
        <v>189.13518350000601</v>
      </c>
      <c r="F25" s="28">
        <f>SUM(E18:E25)</f>
        <v>2029.804037100236</v>
      </c>
    </row>
    <row r="26" spans="1:7" x14ac:dyDescent="0.25">
      <c r="A26" t="s">
        <v>3</v>
      </c>
      <c r="B26" t="s">
        <v>10</v>
      </c>
      <c r="C26" s="19"/>
      <c r="D26" s="19">
        <v>6699.4616000000497</v>
      </c>
      <c r="E26" s="19">
        <f t="shared" si="9"/>
        <v>6.69946160000005</v>
      </c>
      <c r="F26" s="24"/>
    </row>
    <row r="27" spans="1:7" x14ac:dyDescent="0.25">
      <c r="A27" t="s">
        <v>3</v>
      </c>
      <c r="B27" t="s">
        <v>11</v>
      </c>
      <c r="C27" s="19"/>
      <c r="D27" s="19">
        <v>30384.670699999999</v>
      </c>
      <c r="E27" s="19">
        <f t="shared" si="9"/>
        <v>30.384670699999997</v>
      </c>
      <c r="G27" s="19"/>
    </row>
    <row r="28" spans="1:7" x14ac:dyDescent="0.25">
      <c r="A28" t="s">
        <v>3</v>
      </c>
      <c r="B28" t="s">
        <v>12</v>
      </c>
      <c r="C28" s="19"/>
      <c r="D28" s="19">
        <v>90521.329099999595</v>
      </c>
      <c r="E28" s="19">
        <f t="shared" si="9"/>
        <v>90.521329099999591</v>
      </c>
      <c r="G28" s="19"/>
    </row>
    <row r="29" spans="1:7" x14ac:dyDescent="0.25">
      <c r="A29" t="s">
        <v>3</v>
      </c>
      <c r="B29" t="s">
        <v>13</v>
      </c>
      <c r="C29" s="19"/>
      <c r="D29" s="19">
        <v>161875.66200000601</v>
      </c>
      <c r="E29" s="19">
        <f t="shared" si="9"/>
        <v>161.875662000006</v>
      </c>
      <c r="G29" s="19"/>
    </row>
    <row r="30" spans="1:7" x14ac:dyDescent="0.25">
      <c r="A30" t="s">
        <v>3</v>
      </c>
      <c r="B30" t="s">
        <v>14</v>
      </c>
      <c r="C30" s="19"/>
      <c r="D30" s="19">
        <v>162956.72110000899</v>
      </c>
      <c r="E30" s="19">
        <f t="shared" si="9"/>
        <v>162.95672110000899</v>
      </c>
      <c r="G30" s="19"/>
    </row>
    <row r="31" spans="1:7" x14ac:dyDescent="0.25">
      <c r="A31" t="s">
        <v>3</v>
      </c>
      <c r="B31" t="s">
        <v>15</v>
      </c>
      <c r="C31" s="19"/>
      <c r="D31" s="19">
        <v>475915.783800025</v>
      </c>
      <c r="E31" s="19">
        <f t="shared" si="9"/>
        <v>475.915783800025</v>
      </c>
      <c r="G31" s="19"/>
    </row>
    <row r="32" spans="1:7" x14ac:dyDescent="0.25">
      <c r="A32" t="s">
        <v>3</v>
      </c>
      <c r="B32" t="s">
        <v>16</v>
      </c>
      <c r="C32" s="19"/>
      <c r="D32" s="19">
        <v>314586.96880000998</v>
      </c>
      <c r="E32" s="19">
        <f t="shared" si="9"/>
        <v>314.58696880000997</v>
      </c>
      <c r="G32" s="19"/>
    </row>
    <row r="33" spans="1:7" x14ac:dyDescent="0.25">
      <c r="A33" s="27" t="s">
        <v>3</v>
      </c>
      <c r="B33" s="27" t="s">
        <v>17</v>
      </c>
      <c r="C33" s="28"/>
      <c r="D33" s="28">
        <v>169459.00890000901</v>
      </c>
      <c r="E33" s="28">
        <f t="shared" si="9"/>
        <v>169.459008900009</v>
      </c>
      <c r="F33" s="28">
        <f>SUM(E26:E33)</f>
        <v>1412.3996060000586</v>
      </c>
      <c r="G33" s="19"/>
    </row>
    <row r="34" spans="1:7" x14ac:dyDescent="0.25">
      <c r="A34" t="s">
        <v>4</v>
      </c>
      <c r="B34" t="s">
        <v>10</v>
      </c>
      <c r="C34" s="19"/>
      <c r="D34" s="19">
        <v>10465.257799999799</v>
      </c>
      <c r="E34" s="19">
        <f t="shared" si="9"/>
        <v>10.465257799999799</v>
      </c>
      <c r="F34" s="21"/>
      <c r="G34" s="24"/>
    </row>
    <row r="35" spans="1:7" x14ac:dyDescent="0.25">
      <c r="A35" t="s">
        <v>4</v>
      </c>
      <c r="B35" t="s">
        <v>11</v>
      </c>
      <c r="C35" s="19"/>
      <c r="D35" s="19">
        <v>16095.039199999699</v>
      </c>
      <c r="E35" s="19">
        <f t="shared" si="9"/>
        <v>16.0950391999997</v>
      </c>
      <c r="F35" s="21"/>
    </row>
    <row r="36" spans="1:7" x14ac:dyDescent="0.25">
      <c r="A36" t="s">
        <v>4</v>
      </c>
      <c r="B36" t="s">
        <v>12</v>
      </c>
      <c r="C36" s="19"/>
      <c r="D36" s="19">
        <v>43477.4800999992</v>
      </c>
      <c r="E36" s="19">
        <f t="shared" si="9"/>
        <v>43.477480099999198</v>
      </c>
      <c r="F36" s="21"/>
    </row>
    <row r="37" spans="1:7" x14ac:dyDescent="0.25">
      <c r="A37" t="s">
        <v>4</v>
      </c>
      <c r="B37" t="s">
        <v>13</v>
      </c>
      <c r="C37" s="19"/>
      <c r="D37" s="19">
        <v>20026.914700000001</v>
      </c>
      <c r="E37" s="19">
        <f t="shared" si="9"/>
        <v>20.026914700000003</v>
      </c>
      <c r="F37" s="21"/>
    </row>
    <row r="38" spans="1:7" x14ac:dyDescent="0.25">
      <c r="A38" t="s">
        <v>4</v>
      </c>
      <c r="B38" t="s">
        <v>14</v>
      </c>
      <c r="C38" s="19"/>
      <c r="D38" s="19">
        <v>32812.203799999901</v>
      </c>
      <c r="E38" s="19">
        <f t="shared" si="9"/>
        <v>32.812203799999899</v>
      </c>
      <c r="F38" s="21"/>
    </row>
    <row r="39" spans="1:7" x14ac:dyDescent="0.25">
      <c r="A39" t="s">
        <v>4</v>
      </c>
      <c r="B39" t="s">
        <v>15</v>
      </c>
      <c r="C39" s="19"/>
      <c r="D39" s="19">
        <v>61690.949399999103</v>
      </c>
      <c r="E39" s="19">
        <f t="shared" si="9"/>
        <v>61.690949399999106</v>
      </c>
      <c r="F39" s="21"/>
    </row>
    <row r="40" spans="1:7" x14ac:dyDescent="0.25">
      <c r="A40" t="s">
        <v>4</v>
      </c>
      <c r="B40" t="s">
        <v>16</v>
      </c>
      <c r="C40" s="19"/>
      <c r="D40" s="19">
        <v>34127.819699999702</v>
      </c>
      <c r="E40" s="19">
        <f t="shared" si="9"/>
        <v>34.127819699999705</v>
      </c>
      <c r="F40" s="21"/>
    </row>
    <row r="41" spans="1:7" x14ac:dyDescent="0.25">
      <c r="A41" s="27" t="s">
        <v>4</v>
      </c>
      <c r="B41" s="27" t="s">
        <v>17</v>
      </c>
      <c r="C41" s="28"/>
      <c r="D41" s="28">
        <v>113697.0809</v>
      </c>
      <c r="E41" s="28">
        <f t="shared" si="9"/>
        <v>113.6970809</v>
      </c>
      <c r="F41" s="28">
        <f>SUM(E34:E41)</f>
        <v>332.3927455999974</v>
      </c>
    </row>
    <row r="42" spans="1:7" x14ac:dyDescent="0.25">
      <c r="A42" t="s">
        <v>25</v>
      </c>
      <c r="B42" t="s">
        <v>10</v>
      </c>
      <c r="C42" s="19"/>
      <c r="D42" s="19">
        <v>2.9999999999999997E-4</v>
      </c>
      <c r="E42" s="19">
        <f t="shared" si="9"/>
        <v>2.9999999999999999E-7</v>
      </c>
      <c r="F42" s="21"/>
      <c r="G42" s="19"/>
    </row>
    <row r="43" spans="1:7" x14ac:dyDescent="0.25">
      <c r="A43" t="s">
        <v>25</v>
      </c>
      <c r="B43" t="s">
        <v>11</v>
      </c>
      <c r="C43" s="19"/>
      <c r="D43" s="19">
        <v>0.790299999999998</v>
      </c>
      <c r="E43" s="19">
        <f t="shared" si="9"/>
        <v>7.9029999999999801E-4</v>
      </c>
      <c r="G43" s="19"/>
    </row>
    <row r="44" spans="1:7" x14ac:dyDescent="0.25">
      <c r="A44" t="s">
        <v>25</v>
      </c>
      <c r="B44" t="s">
        <v>12</v>
      </c>
      <c r="C44" s="19"/>
      <c r="D44" s="19">
        <v>618.08159999988595</v>
      </c>
      <c r="E44" s="19">
        <f t="shared" si="9"/>
        <v>0.61808159999988599</v>
      </c>
      <c r="G44" s="19"/>
    </row>
    <row r="45" spans="1:7" x14ac:dyDescent="0.25">
      <c r="A45" t="s">
        <v>25</v>
      </c>
      <c r="B45" t="s">
        <v>13</v>
      </c>
      <c r="C45" s="19"/>
      <c r="D45" s="19">
        <v>518.24469999992596</v>
      </c>
      <c r="E45" s="19">
        <f t="shared" si="9"/>
        <v>0.51824469999992595</v>
      </c>
      <c r="G45" s="19"/>
    </row>
    <row r="46" spans="1:7" x14ac:dyDescent="0.25">
      <c r="A46" t="s">
        <v>25</v>
      </c>
      <c r="B46" t="s">
        <v>14</v>
      </c>
      <c r="C46" s="19"/>
      <c r="D46" s="19">
        <v>532.63029999993</v>
      </c>
      <c r="E46" s="19">
        <f t="shared" si="9"/>
        <v>0.53263029999993006</v>
      </c>
      <c r="G46" s="19"/>
    </row>
    <row r="47" spans="1:7" x14ac:dyDescent="0.25">
      <c r="A47" t="s">
        <v>25</v>
      </c>
      <c r="B47" t="s">
        <v>15</v>
      </c>
      <c r="C47" s="19"/>
      <c r="D47" s="19">
        <v>793.38099999988196</v>
      </c>
      <c r="E47" s="19">
        <f t="shared" si="9"/>
        <v>0.79338099999988199</v>
      </c>
      <c r="G47" s="19"/>
    </row>
    <row r="48" spans="1:7" x14ac:dyDescent="0.25">
      <c r="A48" t="s">
        <v>25</v>
      </c>
      <c r="B48" t="s">
        <v>16</v>
      </c>
      <c r="C48" s="19"/>
      <c r="D48" s="19">
        <v>918.46079999993106</v>
      </c>
      <c r="E48" s="19">
        <f t="shared" si="9"/>
        <v>0.91846079999993102</v>
      </c>
      <c r="G48" s="19"/>
    </row>
    <row r="49" spans="1:7" x14ac:dyDescent="0.25">
      <c r="A49" s="27" t="s">
        <v>25</v>
      </c>
      <c r="B49" s="27" t="s">
        <v>17</v>
      </c>
      <c r="C49" s="28"/>
      <c r="D49" s="28">
        <v>2848.8233000002101</v>
      </c>
      <c r="E49" s="28">
        <f t="shared" si="9"/>
        <v>2.8488233000002099</v>
      </c>
      <c r="F49" s="28">
        <f>SUM(E42:E49)</f>
        <v>6.2304122999997649</v>
      </c>
      <c r="G49" s="19"/>
    </row>
    <row r="50" spans="1:7" x14ac:dyDescent="0.25">
      <c r="A50" t="s">
        <v>26</v>
      </c>
      <c r="B50" t="s">
        <v>10</v>
      </c>
      <c r="C50" s="19"/>
      <c r="D50" s="19">
        <v>2794.46220000008</v>
      </c>
      <c r="E50" s="19">
        <f t="shared" si="9"/>
        <v>2.7944622000000798</v>
      </c>
      <c r="G50" s="24"/>
    </row>
    <row r="51" spans="1:7" x14ac:dyDescent="0.25">
      <c r="A51" t="s">
        <v>26</v>
      </c>
      <c r="B51" t="s">
        <v>11</v>
      </c>
      <c r="C51" s="19"/>
      <c r="D51" s="19">
        <v>15214.0452999995</v>
      </c>
      <c r="E51" s="19">
        <f t="shared" si="9"/>
        <v>15.2140452999995</v>
      </c>
    </row>
    <row r="52" spans="1:7" x14ac:dyDescent="0.25">
      <c r="A52" t="s">
        <v>26</v>
      </c>
      <c r="B52" t="s">
        <v>12</v>
      </c>
      <c r="C52" s="19"/>
      <c r="D52" s="19">
        <v>31022.400399999598</v>
      </c>
      <c r="E52" s="19">
        <f t="shared" si="9"/>
        <v>31.022400399999597</v>
      </c>
    </row>
    <row r="53" spans="1:7" x14ac:dyDescent="0.25">
      <c r="A53" t="s">
        <v>26</v>
      </c>
      <c r="B53" t="s">
        <v>13</v>
      </c>
      <c r="C53" s="19"/>
      <c r="D53" s="19">
        <v>33736.952700000496</v>
      </c>
      <c r="E53" s="19">
        <f t="shared" si="9"/>
        <v>33.736952700000494</v>
      </c>
    </row>
    <row r="54" spans="1:7" x14ac:dyDescent="0.25">
      <c r="A54" t="s">
        <v>26</v>
      </c>
      <c r="B54" t="s">
        <v>14</v>
      </c>
      <c r="C54" s="19"/>
      <c r="D54" s="19">
        <v>29560.950400001599</v>
      </c>
      <c r="E54" s="19">
        <f t="shared" si="9"/>
        <v>29.560950400001598</v>
      </c>
    </row>
    <row r="55" spans="1:7" x14ac:dyDescent="0.25">
      <c r="A55" t="s">
        <v>26</v>
      </c>
      <c r="B55" t="s">
        <v>15</v>
      </c>
      <c r="C55" s="19"/>
      <c r="D55" s="19">
        <v>64602.599299991904</v>
      </c>
      <c r="E55" s="19">
        <f t="shared" si="9"/>
        <v>64.602599299991908</v>
      </c>
    </row>
    <row r="56" spans="1:7" x14ac:dyDescent="0.25">
      <c r="A56" t="s">
        <v>26</v>
      </c>
      <c r="B56" t="s">
        <v>16</v>
      </c>
      <c r="C56" s="19"/>
      <c r="D56" s="19">
        <v>44483.994899998797</v>
      </c>
      <c r="E56" s="19">
        <f t="shared" si="9"/>
        <v>44.483994899998798</v>
      </c>
    </row>
    <row r="57" spans="1:7" x14ac:dyDescent="0.25">
      <c r="A57" s="27" t="s">
        <v>26</v>
      </c>
      <c r="B57" s="27" t="s">
        <v>17</v>
      </c>
      <c r="C57" s="28"/>
      <c r="D57" s="28">
        <v>137277.79259999801</v>
      </c>
      <c r="E57" s="28">
        <f t="shared" si="9"/>
        <v>137.27779259999801</v>
      </c>
      <c r="F57" s="28">
        <f>SUM(E50:E57)</f>
        <v>358.69319779999</v>
      </c>
    </row>
    <row r="58" spans="1:7" x14ac:dyDescent="0.25">
      <c r="A58" t="s">
        <v>7</v>
      </c>
      <c r="B58" t="s">
        <v>10</v>
      </c>
      <c r="C58" s="19"/>
      <c r="D58" s="19">
        <v>39230.338063825002</v>
      </c>
      <c r="E58" s="19">
        <f t="shared" si="9"/>
        <v>39.230338063825002</v>
      </c>
    </row>
    <row r="59" spans="1:7" x14ac:dyDescent="0.25">
      <c r="A59" t="s">
        <v>7</v>
      </c>
      <c r="B59" t="s">
        <v>11</v>
      </c>
      <c r="C59" s="19"/>
      <c r="D59" s="19">
        <v>156735.85201446601</v>
      </c>
      <c r="E59" s="19">
        <f t="shared" si="9"/>
        <v>156.73585201446602</v>
      </c>
    </row>
    <row r="60" spans="1:7" x14ac:dyDescent="0.25">
      <c r="A60" t="s">
        <v>7</v>
      </c>
      <c r="B60" t="s">
        <v>12</v>
      </c>
      <c r="C60" s="19"/>
      <c r="D60" s="19">
        <v>419956.71162960498</v>
      </c>
      <c r="E60" s="19">
        <f t="shared" si="9"/>
        <v>419.95671162960497</v>
      </c>
    </row>
    <row r="61" spans="1:7" x14ac:dyDescent="0.25">
      <c r="A61" t="s">
        <v>7</v>
      </c>
      <c r="B61" t="s">
        <v>13</v>
      </c>
      <c r="C61" s="19"/>
      <c r="D61" s="19">
        <v>79932.612758014002</v>
      </c>
      <c r="E61" s="19">
        <f t="shared" si="9"/>
        <v>79.932612758014002</v>
      </c>
    </row>
    <row r="62" spans="1:7" x14ac:dyDescent="0.25">
      <c r="A62" t="s">
        <v>7</v>
      </c>
      <c r="B62" t="s">
        <v>14</v>
      </c>
      <c r="C62" s="19"/>
      <c r="D62" s="19">
        <v>66280.546535670001</v>
      </c>
      <c r="E62" s="19">
        <f t="shared" si="9"/>
        <v>66.280546535669998</v>
      </c>
    </row>
    <row r="63" spans="1:7" x14ac:dyDescent="0.25">
      <c r="A63" t="s">
        <v>7</v>
      </c>
      <c r="B63" t="s">
        <v>15</v>
      </c>
      <c r="C63" s="19"/>
      <c r="D63" s="19">
        <v>78454.221000000107</v>
      </c>
      <c r="E63" s="19">
        <f t="shared" si="9"/>
        <v>78.454221000000103</v>
      </c>
    </row>
    <row r="64" spans="1:7" x14ac:dyDescent="0.25">
      <c r="A64" t="s">
        <v>7</v>
      </c>
      <c r="B64" t="s">
        <v>16</v>
      </c>
      <c r="C64" s="19"/>
      <c r="D64" s="19">
        <v>11154.6443</v>
      </c>
      <c r="E64" s="19">
        <f t="shared" si="9"/>
        <v>11.154644299999999</v>
      </c>
    </row>
    <row r="65" spans="1:6" x14ac:dyDescent="0.25">
      <c r="A65" s="27" t="s">
        <v>7</v>
      </c>
      <c r="B65" s="27" t="s">
        <v>17</v>
      </c>
      <c r="C65" s="28"/>
      <c r="D65" s="28">
        <v>800.0154</v>
      </c>
      <c r="E65" s="28">
        <f t="shared" si="9"/>
        <v>0.80001540000000004</v>
      </c>
      <c r="F65" s="28">
        <f>SUM(E58:E65)</f>
        <v>852.54494170158</v>
      </c>
    </row>
    <row r="66" spans="1:6" x14ac:dyDescent="0.25">
      <c r="A66" t="s">
        <v>27</v>
      </c>
      <c r="B66" t="s">
        <v>10</v>
      </c>
      <c r="C66" s="19"/>
      <c r="D66" s="19">
        <v>1333.2486999999901</v>
      </c>
      <c r="E66" s="19">
        <f t="shared" si="9"/>
        <v>1.3332486999999902</v>
      </c>
    </row>
    <row r="67" spans="1:6" x14ac:dyDescent="0.25">
      <c r="A67" t="s">
        <v>27</v>
      </c>
      <c r="B67" t="s">
        <v>11</v>
      </c>
      <c r="C67" s="19"/>
      <c r="D67" s="19">
        <v>1149.8174999999801</v>
      </c>
      <c r="E67" s="19">
        <f t="shared" si="9"/>
        <v>1.1498174999999802</v>
      </c>
    </row>
    <row r="68" spans="1:6" x14ac:dyDescent="0.25">
      <c r="A68" t="s">
        <v>27</v>
      </c>
      <c r="B68" t="s">
        <v>12</v>
      </c>
      <c r="C68" s="19"/>
      <c r="D68" s="19">
        <v>281.412000000001</v>
      </c>
      <c r="E68" s="19">
        <f t="shared" si="9"/>
        <v>0.28141200000000099</v>
      </c>
    </row>
    <row r="69" spans="1:6" x14ac:dyDescent="0.25">
      <c r="A69" t="s">
        <v>27</v>
      </c>
      <c r="B69" t="s">
        <v>13</v>
      </c>
      <c r="C69" s="19"/>
      <c r="D69" s="19">
        <v>434.47609999999901</v>
      </c>
      <c r="E69" s="19">
        <f t="shared" si="9"/>
        <v>0.43447609999999903</v>
      </c>
    </row>
    <row r="70" spans="1:6" x14ac:dyDescent="0.25">
      <c r="A70" t="s">
        <v>27</v>
      </c>
      <c r="B70" t="s">
        <v>14</v>
      </c>
      <c r="C70" s="19"/>
      <c r="D70" s="19">
        <v>154.13220000000101</v>
      </c>
      <c r="E70" s="19">
        <f t="shared" si="9"/>
        <v>0.154132200000001</v>
      </c>
    </row>
    <row r="71" spans="1:6" x14ac:dyDescent="0.25">
      <c r="A71" t="s">
        <v>27</v>
      </c>
      <c r="B71" t="s">
        <v>15</v>
      </c>
      <c r="C71" s="19"/>
      <c r="D71" s="19">
        <v>225.07540000000199</v>
      </c>
      <c r="E71" s="19">
        <f t="shared" si="9"/>
        <v>0.22507540000000198</v>
      </c>
    </row>
    <row r="72" spans="1:6" x14ac:dyDescent="0.25">
      <c r="A72" t="s">
        <v>27</v>
      </c>
      <c r="B72" t="s">
        <v>16</v>
      </c>
      <c r="C72" s="19"/>
      <c r="D72" s="19">
        <v>207.322800000001</v>
      </c>
      <c r="E72" s="19">
        <f t="shared" si="9"/>
        <v>0.207322800000001</v>
      </c>
    </row>
    <row r="73" spans="1:6" x14ac:dyDescent="0.25">
      <c r="A73" s="27" t="s">
        <v>27</v>
      </c>
      <c r="B73" s="27" t="s">
        <v>17</v>
      </c>
      <c r="C73" s="28"/>
      <c r="D73" s="28">
        <v>2698.4238</v>
      </c>
      <c r="E73" s="28">
        <f t="shared" si="9"/>
        <v>2.6984238</v>
      </c>
      <c r="F73" s="28">
        <f>SUM(E66:E73)</f>
        <v>6.4839084999999743</v>
      </c>
    </row>
    <row r="74" spans="1:6" x14ac:dyDescent="0.25">
      <c r="A74" s="31" t="s">
        <v>28</v>
      </c>
      <c r="B74" s="31" t="s">
        <v>10</v>
      </c>
      <c r="C74" s="32"/>
      <c r="D74" s="32">
        <v>5536.2479999999996</v>
      </c>
      <c r="E74" s="32">
        <f t="shared" si="9"/>
        <v>5.5362479999999996</v>
      </c>
      <c r="F74" s="31"/>
    </row>
    <row r="75" spans="1:6" x14ac:dyDescent="0.25">
      <c r="E75" s="24">
        <f>SUM(E18:E73)</f>
        <v>4998.5488490018606</v>
      </c>
      <c r="F75" s="24">
        <f>SUM(F18:F73)</f>
        <v>4998.5488490018615</v>
      </c>
    </row>
  </sheetData>
  <mergeCells count="1">
    <mergeCell ref="A14:I14"/>
  </mergeCells>
  <pageMargins left="0.7" right="0.7" top="0.75" bottom="0.75" header="0.3" footer="0.3"/>
  <pageSetup scale="84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90" zoomScaleNormal="90" zoomScalePageLayoutView="90" workbookViewId="0"/>
  </sheetViews>
  <sheetFormatPr defaultColWidth="8.85546875" defaultRowHeight="15" x14ac:dyDescent="0.25"/>
  <cols>
    <col min="1" max="1" width="17.42578125" customWidth="1"/>
    <col min="2" max="8" width="10.28515625" customWidth="1"/>
    <col min="9" max="9" width="10.7109375" customWidth="1"/>
  </cols>
  <sheetData>
    <row r="1" spans="1:13" ht="15.95" x14ac:dyDescent="0.2">
      <c r="A1" s="1" t="s">
        <v>41</v>
      </c>
      <c r="B1" s="2"/>
      <c r="C1" s="2"/>
      <c r="D1" s="2"/>
      <c r="E1" s="2"/>
      <c r="F1" s="2"/>
      <c r="G1" s="2"/>
      <c r="H1" s="2"/>
      <c r="I1" s="3"/>
    </row>
    <row r="2" spans="1:13" ht="15.95" x14ac:dyDescent="0.2">
      <c r="A2" s="12" t="s">
        <v>18</v>
      </c>
      <c r="B2" s="2"/>
      <c r="C2" s="2"/>
      <c r="D2" s="2"/>
      <c r="E2" s="2"/>
      <c r="F2" s="2"/>
      <c r="G2" s="2"/>
      <c r="H2" s="2"/>
      <c r="I2" s="3"/>
    </row>
    <row r="3" spans="1:13" ht="45.75" thickBot="1" x14ac:dyDescent="0.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x14ac:dyDescent="0.25">
      <c r="A4" s="6" t="s">
        <v>10</v>
      </c>
      <c r="B4" s="7">
        <f>+'Ton-Miles'!B4</f>
        <v>193.82722960002798</v>
      </c>
      <c r="C4" s="7">
        <f>+'Ton-Miles'!C4</f>
        <v>6.69946160000005</v>
      </c>
      <c r="D4" s="7">
        <f>+'Ton-Miles'!D4</f>
        <v>10.465257799999799</v>
      </c>
      <c r="E4" s="7">
        <f>+'Ton-Miles'!E4</f>
        <v>2.9999999999999999E-7</v>
      </c>
      <c r="F4" s="7">
        <f>+'Ton-Miles'!F4</f>
        <v>2.7944622000000798</v>
      </c>
      <c r="G4" s="7">
        <f>+'Ton-Miles'!G4</f>
        <v>39.230338063825002</v>
      </c>
      <c r="H4" s="7">
        <f>+'Ton-Miles'!H4</f>
        <v>1.3332486999999902</v>
      </c>
      <c r="I4" s="7">
        <f>+'Ton-Miles'!I4</f>
        <v>254.34999826385291</v>
      </c>
    </row>
    <row r="5" spans="1:13" x14ac:dyDescent="0.25">
      <c r="A5" s="6" t="s">
        <v>11</v>
      </c>
      <c r="B5" s="7">
        <f>+'Ton-Miles'!B5</f>
        <v>301.58256650009002</v>
      </c>
      <c r="C5" s="7">
        <f>+'Ton-Miles'!C5</f>
        <v>30.384670699999997</v>
      </c>
      <c r="D5" s="7">
        <f>+'Ton-Miles'!D5</f>
        <v>16.0950391999997</v>
      </c>
      <c r="E5" s="7">
        <f>+'Ton-Miles'!E5</f>
        <v>7.9029999999999801E-4</v>
      </c>
      <c r="F5" s="7">
        <f>+'Ton-Miles'!F5</f>
        <v>15.2140452999995</v>
      </c>
      <c r="G5" s="7">
        <f>+'Ton-Miles'!G5</f>
        <v>156.73585201446602</v>
      </c>
      <c r="H5" s="7">
        <f>+'Ton-Miles'!H5</f>
        <v>1.1498174999999802</v>
      </c>
      <c r="I5" s="7">
        <f>+'Ton-Miles'!I5</f>
        <v>521.16278151455515</v>
      </c>
    </row>
    <row r="6" spans="1:13" x14ac:dyDescent="0.25">
      <c r="A6" s="6" t="s">
        <v>12</v>
      </c>
      <c r="B6" s="7">
        <f>+'Ton-Miles'!B6</f>
        <v>461.72875810004297</v>
      </c>
      <c r="C6" s="7">
        <f>+'Ton-Miles'!C6</f>
        <v>90.521329099999591</v>
      </c>
      <c r="D6" s="7">
        <f>+'Ton-Miles'!D6</f>
        <v>43.477480099999198</v>
      </c>
      <c r="E6" s="7">
        <f>+'Ton-Miles'!E6</f>
        <v>0.61808159999988599</v>
      </c>
      <c r="F6" s="7">
        <f>+'Ton-Miles'!F6</f>
        <v>31.022400399999597</v>
      </c>
      <c r="G6" s="7">
        <f>+'Ton-Miles'!G6</f>
        <v>419.95671162960497</v>
      </c>
      <c r="H6" s="7">
        <f>+'Ton-Miles'!H6</f>
        <v>0.28141200000000099</v>
      </c>
      <c r="I6" s="7">
        <f>+'Ton-Miles'!I6</f>
        <v>1047.6061729296462</v>
      </c>
    </row>
    <row r="7" spans="1:13" x14ac:dyDescent="0.25">
      <c r="A7" s="6" t="s">
        <v>13</v>
      </c>
      <c r="B7" s="7">
        <f>+'Ton-Miles'!B7</f>
        <v>284.76831680003102</v>
      </c>
      <c r="C7" s="7">
        <f>+'Ton-Miles'!C7</f>
        <v>161.875662000006</v>
      </c>
      <c r="D7" s="7">
        <f>+'Ton-Miles'!D7</f>
        <v>20.026914700000003</v>
      </c>
      <c r="E7" s="7">
        <f>+'Ton-Miles'!E7</f>
        <v>0.51824469999992595</v>
      </c>
      <c r="F7" s="7">
        <f>+'Ton-Miles'!F7</f>
        <v>33.736952700000494</v>
      </c>
      <c r="G7" s="7">
        <f>+'Ton-Miles'!G7</f>
        <v>79.932612758014002</v>
      </c>
      <c r="H7" s="7">
        <f>+'Ton-Miles'!H7</f>
        <v>0.43447609999999903</v>
      </c>
      <c r="I7" s="7">
        <f>+'Ton-Miles'!I7</f>
        <v>581.29317975805145</v>
      </c>
    </row>
    <row r="8" spans="1:13" x14ac:dyDescent="0.25">
      <c r="A8" s="6" t="s">
        <v>14</v>
      </c>
      <c r="B8" s="7">
        <f>+'Ton-Miles'!B8</f>
        <v>186.00822240001099</v>
      </c>
      <c r="C8" s="7">
        <f>+'Ton-Miles'!C8</f>
        <v>162.95672110000899</v>
      </c>
      <c r="D8" s="7">
        <f>+'Ton-Miles'!D8</f>
        <v>32.812203799999899</v>
      </c>
      <c r="E8" s="7">
        <f>+'Ton-Miles'!E8</f>
        <v>0.53263029999993006</v>
      </c>
      <c r="F8" s="7">
        <f>+'Ton-Miles'!F8</f>
        <v>29.560950400001598</v>
      </c>
      <c r="G8" s="7">
        <f>+'Ton-Miles'!G8</f>
        <v>66.280546535669998</v>
      </c>
      <c r="H8" s="7">
        <f>+'Ton-Miles'!H8</f>
        <v>0.154132200000001</v>
      </c>
      <c r="I8" s="7">
        <f>+'Ton-Miles'!I8</f>
        <v>478.30540673569146</v>
      </c>
    </row>
    <row r="9" spans="1:13" x14ac:dyDescent="0.25">
      <c r="A9" s="6" t="s">
        <v>15</v>
      </c>
      <c r="B9" s="7">
        <f>+'Ton-Miles'!B9</f>
        <v>260.85320660002202</v>
      </c>
      <c r="C9" s="7">
        <f>+'Ton-Miles'!C9</f>
        <v>475.915783800025</v>
      </c>
      <c r="D9" s="7">
        <f>+'Ton-Miles'!D9</f>
        <v>61.690949399999106</v>
      </c>
      <c r="E9" s="7">
        <f>+'Ton-Miles'!E9</f>
        <v>0.79338099999988199</v>
      </c>
      <c r="F9" s="7">
        <f>+'Ton-Miles'!F9</f>
        <v>64.602599299991908</v>
      </c>
      <c r="G9" s="7">
        <f>+'Ton-Miles'!G9</f>
        <v>78.454221000000103</v>
      </c>
      <c r="H9" s="7">
        <f>+'Ton-Miles'!H9</f>
        <v>0.22507540000000198</v>
      </c>
      <c r="I9" s="7">
        <f>+'Ton-Miles'!I9</f>
        <v>942.5352165000379</v>
      </c>
    </row>
    <row r="10" spans="1:13" x14ac:dyDescent="0.25">
      <c r="A10" s="6" t="s">
        <v>16</v>
      </c>
      <c r="B10" s="7">
        <f>+'Ton-Miles'!B10</f>
        <v>151.900553600005</v>
      </c>
      <c r="C10" s="7">
        <f>+'Ton-Miles'!C10</f>
        <v>314.58696880000997</v>
      </c>
      <c r="D10" s="7">
        <f>+'Ton-Miles'!D10</f>
        <v>34.127819699999705</v>
      </c>
      <c r="E10" s="7">
        <f>+'Ton-Miles'!E10</f>
        <v>0.91846079999993102</v>
      </c>
      <c r="F10" s="7">
        <f>+'Ton-Miles'!F10</f>
        <v>44.483994899998798</v>
      </c>
      <c r="G10" s="7">
        <f>+'Ton-Miles'!G10</f>
        <v>11.154644299999999</v>
      </c>
      <c r="H10" s="7">
        <f>+'Ton-Miles'!H10</f>
        <v>0.207322800000001</v>
      </c>
      <c r="I10" s="7">
        <f>+'Ton-Miles'!I10</f>
        <v>557.37976490001347</v>
      </c>
    </row>
    <row r="11" spans="1:13" x14ac:dyDescent="0.25">
      <c r="A11" s="6" t="s">
        <v>17</v>
      </c>
      <c r="B11" s="7">
        <f>+'Ton-Miles'!B11</f>
        <v>189.13518350000601</v>
      </c>
      <c r="C11" s="7">
        <f>+'Ton-Miles'!C11</f>
        <v>169.459008900009</v>
      </c>
      <c r="D11" s="7">
        <f>+'Ton-Miles'!D11</f>
        <v>113.6970809</v>
      </c>
      <c r="E11" s="7">
        <f>+'Ton-Miles'!E11</f>
        <v>2.8488233000002099</v>
      </c>
      <c r="F11" s="7">
        <f>+'Ton-Miles'!F11</f>
        <v>137.27779259999801</v>
      </c>
      <c r="G11" s="7">
        <f>+'Ton-Miles'!G11</f>
        <v>0.80001540000000004</v>
      </c>
      <c r="H11" s="7">
        <f>+'Ton-Miles'!H11</f>
        <v>2.6984238</v>
      </c>
      <c r="I11" s="7">
        <f>+'Ton-Miles'!I11</f>
        <v>615.91632840001319</v>
      </c>
    </row>
    <row r="12" spans="1:13" ht="15.75" thickBot="1" x14ac:dyDescent="0.3">
      <c r="A12" s="10" t="s">
        <v>9</v>
      </c>
      <c r="B12" s="26">
        <f>+'Ton-Miles'!B12</f>
        <v>2029.804037100236</v>
      </c>
      <c r="C12" s="26">
        <f>+'Ton-Miles'!C12</f>
        <v>1412.3996060000586</v>
      </c>
      <c r="D12" s="26">
        <f>+'Ton-Miles'!D12</f>
        <v>332.3927455999974</v>
      </c>
      <c r="E12" s="26">
        <f>+'Ton-Miles'!E12</f>
        <v>6.2304122999997649</v>
      </c>
      <c r="F12" s="26">
        <f>+'Ton-Miles'!F12</f>
        <v>358.69319779999</v>
      </c>
      <c r="G12" s="26">
        <f>+'Ton-Miles'!G12</f>
        <v>852.54494170158</v>
      </c>
      <c r="H12" s="26">
        <f>+'Ton-Miles'!H12</f>
        <v>6.4839084999999743</v>
      </c>
      <c r="I12" s="26">
        <f>+'Ton-Miles'!I12</f>
        <v>4998.5488490018615</v>
      </c>
    </row>
    <row r="14" spans="1:13" s="13" customFormat="1" ht="44.1" customHeight="1" x14ac:dyDescent="0.25">
      <c r="A14" s="35" t="str">
        <f>+Value!A14</f>
        <v>SOURCE:  U.S. Department of Transportation (USDOT), Bureau of Transportation Statistics, Freight Analysis Framework, Version 4.3.1, 2016.</v>
      </c>
      <c r="B14" s="35"/>
      <c r="C14" s="35"/>
      <c r="D14" s="35"/>
      <c r="E14" s="35"/>
      <c r="F14" s="35"/>
      <c r="G14" s="35"/>
      <c r="H14" s="35"/>
      <c r="I14" s="35"/>
      <c r="J14" s="15"/>
      <c r="K14" s="15"/>
      <c r="L14" s="15"/>
      <c r="M14" s="15"/>
    </row>
    <row r="17" spans="1:9" ht="45.75" thickBot="1" x14ac:dyDescent="0.3">
      <c r="A17" s="4" t="s">
        <v>1</v>
      </c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</row>
    <row r="18" spans="1:9" x14ac:dyDescent="0.25">
      <c r="A18" s="6" t="s">
        <v>10</v>
      </c>
      <c r="B18" s="33">
        <f>+B4/B$12</f>
        <v>9.5490611929675839E-2</v>
      </c>
      <c r="C18" s="33">
        <f t="shared" ref="C18:I18" si="0">+C4/C$12</f>
        <v>4.7433187969890813E-3</v>
      </c>
      <c r="D18" s="33">
        <f t="shared" si="0"/>
        <v>3.1484615529466839E-2</v>
      </c>
      <c r="E18" s="33">
        <f t="shared" si="0"/>
        <v>4.8150906481744604E-8</v>
      </c>
      <c r="F18" s="33">
        <f t="shared" si="0"/>
        <v>7.7906751985809689E-3</v>
      </c>
      <c r="G18" s="33">
        <f t="shared" si="0"/>
        <v>4.601556603634975E-2</v>
      </c>
      <c r="H18" s="33">
        <f t="shared" si="0"/>
        <v>0.20562423112540767</v>
      </c>
      <c r="I18" s="33">
        <f t="shared" si="0"/>
        <v>5.0884767949130466E-2</v>
      </c>
    </row>
    <row r="19" spans="1:9" x14ac:dyDescent="0.25">
      <c r="A19" s="6" t="s">
        <v>11</v>
      </c>
      <c r="B19" s="33">
        <f t="shared" ref="B19:I25" si="1">+B5/B$12</f>
        <v>0.14857718330826103</v>
      </c>
      <c r="C19" s="33">
        <f t="shared" si="1"/>
        <v>2.1512800322884496E-2</v>
      </c>
      <c r="D19" s="33">
        <f t="shared" si="1"/>
        <v>4.8421752318772104E-2</v>
      </c>
      <c r="E19" s="33">
        <f t="shared" si="1"/>
        <v>1.2684553797507556E-4</v>
      </c>
      <c r="F19" s="33">
        <f t="shared" si="1"/>
        <v>4.2415204395604304E-2</v>
      </c>
      <c r="G19" s="33">
        <f t="shared" si="1"/>
        <v>0.18384468002547713</v>
      </c>
      <c r="H19" s="33">
        <f t="shared" si="1"/>
        <v>0.17733401080536296</v>
      </c>
      <c r="I19" s="33">
        <f t="shared" si="1"/>
        <v>0.10426281652096366</v>
      </c>
    </row>
    <row r="20" spans="1:9" x14ac:dyDescent="0.25">
      <c r="A20" s="6" t="s">
        <v>12</v>
      </c>
      <c r="B20" s="33">
        <f t="shared" si="1"/>
        <v>0.22747454909965864</v>
      </c>
      <c r="C20" s="33">
        <f t="shared" si="1"/>
        <v>6.4090451962357617E-2</v>
      </c>
      <c r="D20" s="33">
        <f t="shared" si="1"/>
        <v>0.13080153124737612</v>
      </c>
      <c r="E20" s="33">
        <f t="shared" si="1"/>
        <v>9.9203964398938624E-2</v>
      </c>
      <c r="F20" s="33">
        <f t="shared" si="1"/>
        <v>8.6487283813221127E-2</v>
      </c>
      <c r="G20" s="33">
        <f t="shared" si="1"/>
        <v>0.49259187532263166</v>
      </c>
      <c r="H20" s="33">
        <f t="shared" si="1"/>
        <v>4.3401599513627022E-2</v>
      </c>
      <c r="I20" s="33">
        <f t="shared" si="1"/>
        <v>0.20958206162951434</v>
      </c>
    </row>
    <row r="21" spans="1:9" x14ac:dyDescent="0.25">
      <c r="A21" s="6" t="s">
        <v>13</v>
      </c>
      <c r="B21" s="33">
        <f t="shared" si="1"/>
        <v>0.14029350203029897</v>
      </c>
      <c r="C21" s="33">
        <f t="shared" si="1"/>
        <v>0.11461038456279439</v>
      </c>
      <c r="D21" s="33">
        <f t="shared" si="1"/>
        <v>6.0250757470202018E-2</v>
      </c>
      <c r="E21" s="33">
        <f t="shared" si="1"/>
        <v>8.3179840281187412E-2</v>
      </c>
      <c r="F21" s="33">
        <f t="shared" si="1"/>
        <v>9.405517837227699E-2</v>
      </c>
      <c r="G21" s="33">
        <f t="shared" si="1"/>
        <v>9.3757652937894218E-2</v>
      </c>
      <c r="H21" s="33">
        <f t="shared" si="1"/>
        <v>6.700836385954563E-2</v>
      </c>
      <c r="I21" s="33">
        <f t="shared" si="1"/>
        <v>0.1162923875144538</v>
      </c>
    </row>
    <row r="22" spans="1:9" x14ac:dyDescent="0.25">
      <c r="A22" s="6" t="s">
        <v>14</v>
      </c>
      <c r="B22" s="33">
        <f t="shared" si="1"/>
        <v>9.163851238848704E-2</v>
      </c>
      <c r="C22" s="33">
        <f t="shared" si="1"/>
        <v>0.11537579053955233</v>
      </c>
      <c r="D22" s="33">
        <f t="shared" si="1"/>
        <v>9.8715162212012361E-2</v>
      </c>
      <c r="E22" s="33">
        <f t="shared" si="1"/>
        <v>8.548877254880069E-2</v>
      </c>
      <c r="F22" s="33">
        <f t="shared" si="1"/>
        <v>8.2412910479793947E-2</v>
      </c>
      <c r="G22" s="33">
        <f t="shared" si="1"/>
        <v>7.7744343193664106E-2</v>
      </c>
      <c r="H22" s="33">
        <f t="shared" si="1"/>
        <v>2.3771495233160925E-2</v>
      </c>
      <c r="I22" s="33">
        <f t="shared" si="1"/>
        <v>9.568885314208786E-2</v>
      </c>
    </row>
    <row r="23" spans="1:9" x14ac:dyDescent="0.25">
      <c r="A23" s="6" t="s">
        <v>15</v>
      </c>
      <c r="B23" s="33">
        <f t="shared" si="1"/>
        <v>0.12851152221210235</v>
      </c>
      <c r="C23" s="33">
        <f t="shared" si="1"/>
        <v>0.33695547759874217</v>
      </c>
      <c r="D23" s="33">
        <f t="shared" si="1"/>
        <v>0.18559655773666678</v>
      </c>
      <c r="E23" s="33">
        <f t="shared" si="1"/>
        <v>0.12734004778462446</v>
      </c>
      <c r="F23" s="33">
        <f t="shared" si="1"/>
        <v>0.18010544860127178</v>
      </c>
      <c r="G23" s="33">
        <f t="shared" si="1"/>
        <v>9.2023560474612229E-2</v>
      </c>
      <c r="H23" s="33">
        <f t="shared" si="1"/>
        <v>3.4712920455309153E-2</v>
      </c>
      <c r="I23" s="33">
        <f t="shared" si="1"/>
        <v>0.18856176962004656</v>
      </c>
    </row>
    <row r="24" spans="1:9" x14ac:dyDescent="0.25">
      <c r="A24" s="6" t="s">
        <v>16</v>
      </c>
      <c r="B24" s="33">
        <f t="shared" si="1"/>
        <v>7.4835083004864383E-2</v>
      </c>
      <c r="C24" s="33">
        <f t="shared" si="1"/>
        <v>0.22273226887320224</v>
      </c>
      <c r="D24" s="33">
        <f t="shared" si="1"/>
        <v>0.10267317849670896</v>
      </c>
      <c r="E24" s="33">
        <f t="shared" si="1"/>
        <v>0.14741573362648339</v>
      </c>
      <c r="F24" s="33">
        <f t="shared" si="1"/>
        <v>0.12401683436663163</v>
      </c>
      <c r="G24" s="33">
        <f t="shared" si="1"/>
        <v>1.3083936991915797E-2</v>
      </c>
      <c r="H24" s="33">
        <f t="shared" si="1"/>
        <v>3.1974973119994185E-2</v>
      </c>
      <c r="I24" s="33">
        <f t="shared" si="1"/>
        <v>0.11150831606083318</v>
      </c>
    </row>
    <row r="25" spans="1:9" x14ac:dyDescent="0.25">
      <c r="A25" s="6" t="s">
        <v>17</v>
      </c>
      <c r="B25" s="33">
        <f t="shared" si="1"/>
        <v>9.3179036026651729E-2</v>
      </c>
      <c r="C25" s="33">
        <f t="shared" si="1"/>
        <v>0.11997950734347766</v>
      </c>
      <c r="D25" s="33">
        <f t="shared" si="1"/>
        <v>0.34205644498879489</v>
      </c>
      <c r="E25" s="33">
        <f t="shared" si="1"/>
        <v>0.45724474767108386</v>
      </c>
      <c r="F25" s="33">
        <f t="shared" si="1"/>
        <v>0.38271646477261922</v>
      </c>
      <c r="G25" s="33">
        <f t="shared" si="1"/>
        <v>9.3838501745522392E-4</v>
      </c>
      <c r="H25" s="33">
        <f t="shared" si="1"/>
        <v>0.41617240588759247</v>
      </c>
      <c r="I25" s="33">
        <f t="shared" si="1"/>
        <v>0.12321902756297017</v>
      </c>
    </row>
    <row r="26" spans="1:9" ht="15.75" thickBot="1" x14ac:dyDescent="0.3">
      <c r="A26" s="10" t="s">
        <v>9</v>
      </c>
      <c r="B26" s="34">
        <f>SUM(B18:B25)</f>
        <v>1</v>
      </c>
      <c r="C26" s="34">
        <f t="shared" ref="C26:I26" si="2">SUM(C18:C25)</f>
        <v>0.99999999999999989</v>
      </c>
      <c r="D26" s="34">
        <f t="shared" si="2"/>
        <v>1</v>
      </c>
      <c r="E26" s="34">
        <f t="shared" si="2"/>
        <v>1</v>
      </c>
      <c r="F26" s="34">
        <f t="shared" si="2"/>
        <v>0.99999999999999989</v>
      </c>
      <c r="G26" s="34">
        <f t="shared" si="2"/>
        <v>1</v>
      </c>
      <c r="H26" s="34">
        <f t="shared" si="2"/>
        <v>1</v>
      </c>
      <c r="I26" s="34">
        <f t="shared" si="2"/>
        <v>1</v>
      </c>
    </row>
  </sheetData>
  <mergeCells count="1">
    <mergeCell ref="A14:I14"/>
  </mergeCells>
  <pageMargins left="0.7" right="0.7" top="0.75" bottom="0.75" header="0.3" footer="0.3"/>
  <pageSetup scale="84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="90" zoomScaleNormal="90" zoomScalePageLayoutView="90" workbookViewId="0"/>
  </sheetViews>
  <sheetFormatPr defaultColWidth="8.85546875" defaultRowHeight="15" x14ac:dyDescent="0.25"/>
  <cols>
    <col min="1" max="1" width="17.42578125" customWidth="1"/>
    <col min="2" max="8" width="10.28515625" customWidth="1"/>
    <col min="9" max="9" width="10.7109375" customWidth="1"/>
  </cols>
  <sheetData>
    <row r="1" spans="1:13" ht="15.95" x14ac:dyDescent="0.2">
      <c r="A1" s="1" t="s">
        <v>37</v>
      </c>
      <c r="B1" s="2"/>
      <c r="C1" s="2"/>
      <c r="D1" s="2"/>
      <c r="E1" s="2"/>
      <c r="F1" s="2"/>
      <c r="G1" s="2"/>
      <c r="H1" s="2"/>
      <c r="I1" s="3"/>
    </row>
    <row r="2" spans="1:13" ht="15.95" x14ac:dyDescent="0.2">
      <c r="A2" s="12" t="s">
        <v>19</v>
      </c>
      <c r="B2" s="2"/>
      <c r="C2" s="2"/>
      <c r="D2" s="2"/>
      <c r="E2" s="2"/>
      <c r="F2" s="2"/>
      <c r="G2" s="2"/>
      <c r="H2" s="2"/>
      <c r="I2" s="3"/>
    </row>
    <row r="3" spans="1:13" ht="42.95" thickBo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x14ac:dyDescent="0.2">
      <c r="A4" s="6" t="s">
        <v>10</v>
      </c>
      <c r="B4" s="7">
        <f t="shared" ref="B4:B11" si="0">+D19</f>
        <v>7220.1174838996003</v>
      </c>
      <c r="C4" s="7">
        <f>+D27</f>
        <v>247.32385620000099</v>
      </c>
      <c r="D4" s="7">
        <f>D35</f>
        <v>309.50246230000698</v>
      </c>
      <c r="E4" s="7">
        <f>D43</f>
        <v>4.4000000000000002E-6</v>
      </c>
      <c r="F4" s="7">
        <f>+D51</f>
        <v>46.904867399999503</v>
      </c>
      <c r="G4" s="7">
        <f>+D59</f>
        <v>853.30743995696798</v>
      </c>
      <c r="H4" s="7">
        <f>+D67</f>
        <v>21.7475451</v>
      </c>
      <c r="I4" s="8">
        <f>SUM(B4:H4)</f>
        <v>8698.9036592565753</v>
      </c>
    </row>
    <row r="5" spans="1:13" x14ac:dyDescent="0.25">
      <c r="A5" s="6" t="s">
        <v>11</v>
      </c>
      <c r="B5" s="9">
        <f t="shared" si="0"/>
        <v>1792.1817576999699</v>
      </c>
      <c r="C5" s="7">
        <f t="shared" ref="C5:C11" si="1">+D28</f>
        <v>175.04883600000301</v>
      </c>
      <c r="D5" s="7">
        <f t="shared" ref="D5:D11" si="2">D36</f>
        <v>89.303850400000002</v>
      </c>
      <c r="E5" s="7">
        <f t="shared" ref="E5:E11" si="3">D44</f>
        <v>3.9901000000000103E-3</v>
      </c>
      <c r="F5" s="7">
        <f t="shared" ref="F5:F11" si="4">+D52</f>
        <v>81.488252699997403</v>
      </c>
      <c r="G5" s="7">
        <f t="shared" ref="G5:G11" si="5">+D60</f>
        <v>831.77484380197302</v>
      </c>
      <c r="H5" s="7">
        <f t="shared" ref="H5:H11" si="6">+D68</f>
        <v>8.6673986999999197</v>
      </c>
      <c r="I5" s="8">
        <f t="shared" ref="I5:I11" si="7">SUM(B5:H5)</f>
        <v>2978.4689294019431</v>
      </c>
    </row>
    <row r="6" spans="1:13" x14ac:dyDescent="0.25">
      <c r="A6" s="6" t="s">
        <v>12</v>
      </c>
      <c r="B6" s="9">
        <f t="shared" si="0"/>
        <v>1321.0096742999601</v>
      </c>
      <c r="C6" s="7">
        <f t="shared" si="1"/>
        <v>244.07519960000599</v>
      </c>
      <c r="D6" s="7">
        <f t="shared" si="2"/>
        <v>125.28212850000001</v>
      </c>
      <c r="E6" s="7">
        <f t="shared" si="3"/>
        <v>1.72847039999973</v>
      </c>
      <c r="F6" s="7">
        <f t="shared" si="4"/>
        <v>85.569021199999099</v>
      </c>
      <c r="G6" s="7">
        <f t="shared" si="5"/>
        <v>1210.05784922932</v>
      </c>
      <c r="H6" s="7">
        <f t="shared" si="6"/>
        <v>0.772698199999996</v>
      </c>
      <c r="I6" s="8">
        <f t="shared" si="7"/>
        <v>2988.4950414292848</v>
      </c>
    </row>
    <row r="7" spans="1:13" x14ac:dyDescent="0.25">
      <c r="A7" s="6" t="s">
        <v>13</v>
      </c>
      <c r="B7" s="9">
        <f t="shared" si="0"/>
        <v>467.63843860002703</v>
      </c>
      <c r="C7" s="7">
        <f t="shared" si="1"/>
        <v>268.87173210001203</v>
      </c>
      <c r="D7" s="7">
        <f t="shared" si="2"/>
        <v>33.025905599999803</v>
      </c>
      <c r="E7" s="7">
        <f t="shared" si="3"/>
        <v>0.8388330999998721</v>
      </c>
      <c r="F7" s="7">
        <f t="shared" si="4"/>
        <v>54.378504799992697</v>
      </c>
      <c r="G7" s="7">
        <f t="shared" si="5"/>
        <v>130.437880720527</v>
      </c>
      <c r="H7" s="7">
        <f t="shared" si="6"/>
        <v>0.72565289999999694</v>
      </c>
      <c r="I7" s="8">
        <f t="shared" si="7"/>
        <v>955.91694782055833</v>
      </c>
    </row>
    <row r="8" spans="1:13" x14ac:dyDescent="0.25">
      <c r="A8" s="6" t="s">
        <v>14</v>
      </c>
      <c r="B8" s="9">
        <f t="shared" si="0"/>
        <v>215.61250700001401</v>
      </c>
      <c r="C8" s="7">
        <f t="shared" si="1"/>
        <v>190.28464490000999</v>
      </c>
      <c r="D8" s="7">
        <f t="shared" si="2"/>
        <v>37.9566427999994</v>
      </c>
      <c r="E8" s="7">
        <f t="shared" si="3"/>
        <v>0.603285699999911</v>
      </c>
      <c r="F8" s="7">
        <f t="shared" si="4"/>
        <v>34.044507500001501</v>
      </c>
      <c r="G8" s="7">
        <f t="shared" si="5"/>
        <v>77.054338960750002</v>
      </c>
      <c r="H8" s="7">
        <f t="shared" si="6"/>
        <v>0.178242700000001</v>
      </c>
      <c r="I8" s="8">
        <f t="shared" si="7"/>
        <v>555.73416956077483</v>
      </c>
    </row>
    <row r="9" spans="1:13" x14ac:dyDescent="0.25">
      <c r="A9" s="6" t="s">
        <v>15</v>
      </c>
      <c r="B9" s="9">
        <f t="shared" si="0"/>
        <v>215.43886960002001</v>
      </c>
      <c r="C9" s="7">
        <f t="shared" si="1"/>
        <v>389.238601700022</v>
      </c>
      <c r="D9" s="7">
        <f t="shared" si="2"/>
        <v>52.635208699999097</v>
      </c>
      <c r="E9" s="7">
        <f t="shared" si="3"/>
        <v>0.66370779999987806</v>
      </c>
      <c r="F9" s="7">
        <f t="shared" si="4"/>
        <v>55.396130399989104</v>
      </c>
      <c r="G9" s="7">
        <f t="shared" si="5"/>
        <v>66.188502599999907</v>
      </c>
      <c r="H9" s="7">
        <f t="shared" si="6"/>
        <v>0.18415890000000201</v>
      </c>
      <c r="I9" s="8">
        <f t="shared" si="7"/>
        <v>779.74517970003012</v>
      </c>
    </row>
    <row r="10" spans="1:13" x14ac:dyDescent="0.25">
      <c r="A10" s="6" t="s">
        <v>16</v>
      </c>
      <c r="B10" s="9">
        <f t="shared" si="0"/>
        <v>87.603286599999109</v>
      </c>
      <c r="C10" s="7">
        <f t="shared" si="1"/>
        <v>184.580101300004</v>
      </c>
      <c r="D10" s="7">
        <f t="shared" si="2"/>
        <v>20.840737299999898</v>
      </c>
      <c r="E10" s="7">
        <f t="shared" si="3"/>
        <v>0.522623399999954</v>
      </c>
      <c r="F10" s="7">
        <f t="shared" si="4"/>
        <v>25.572011599999403</v>
      </c>
      <c r="G10" s="7">
        <f t="shared" si="5"/>
        <v>7.0009980999999994</v>
      </c>
      <c r="H10" s="7">
        <f t="shared" si="6"/>
        <v>0.11511700000000001</v>
      </c>
      <c r="I10" s="8">
        <f t="shared" si="7"/>
        <v>326.23487530000239</v>
      </c>
    </row>
    <row r="11" spans="1:13" x14ac:dyDescent="0.25">
      <c r="A11" s="6" t="s">
        <v>17</v>
      </c>
      <c r="B11" s="9">
        <f t="shared" si="0"/>
        <v>76.4117935999992</v>
      </c>
      <c r="C11" s="7">
        <f t="shared" si="1"/>
        <v>73.577945999998292</v>
      </c>
      <c r="D11" s="7">
        <f t="shared" si="2"/>
        <v>45.8009325999992</v>
      </c>
      <c r="E11" s="7">
        <f t="shared" si="3"/>
        <v>1.14060769999986</v>
      </c>
      <c r="F11" s="7">
        <f t="shared" si="4"/>
        <v>54.866963100001797</v>
      </c>
      <c r="G11" s="7">
        <f t="shared" si="5"/>
        <v>0.34683510000000001</v>
      </c>
      <c r="H11" s="7">
        <f t="shared" si="6"/>
        <v>0.97485739999999399</v>
      </c>
      <c r="I11" s="8">
        <f t="shared" si="7"/>
        <v>253.11993549999835</v>
      </c>
    </row>
    <row r="12" spans="1:13" ht="15.95" thickBot="1" x14ac:dyDescent="0.25">
      <c r="A12" s="10" t="s">
        <v>9</v>
      </c>
      <c r="B12" s="11">
        <f t="shared" ref="B12:H12" si="8">SUM(B4:B11)</f>
        <v>11396.013811299588</v>
      </c>
      <c r="C12" s="11">
        <f t="shared" si="8"/>
        <v>1773.0009178000562</v>
      </c>
      <c r="D12" s="11">
        <f t="shared" si="8"/>
        <v>714.34786820000431</v>
      </c>
      <c r="E12" s="11">
        <f t="shared" si="8"/>
        <v>5.5015225999992046</v>
      </c>
      <c r="F12" s="11">
        <f t="shared" si="8"/>
        <v>438.22025869998049</v>
      </c>
      <c r="G12" s="11">
        <f t="shared" si="8"/>
        <v>3176.1686884695382</v>
      </c>
      <c r="H12" s="11">
        <f t="shared" si="8"/>
        <v>33.365670899999898</v>
      </c>
      <c r="I12" s="11">
        <f>SUM(I4:I11)</f>
        <v>17536.618737969169</v>
      </c>
    </row>
    <row r="14" spans="1:13" s="13" customFormat="1" ht="44.1" customHeight="1" x14ac:dyDescent="0.25">
      <c r="A14" s="35" t="str">
        <f>+Value!A14</f>
        <v>SOURCE:  U.S. Department of Transportation (USDOT), Bureau of Transportation Statistics, Freight Analysis Framework, Version 4.3.1, 2016.</v>
      </c>
      <c r="B14" s="35"/>
      <c r="C14" s="35"/>
      <c r="D14" s="35"/>
      <c r="E14" s="35"/>
      <c r="F14" s="35"/>
      <c r="G14" s="35"/>
      <c r="H14" s="35"/>
      <c r="I14" s="35"/>
      <c r="J14" s="15"/>
      <c r="K14" s="15"/>
      <c r="L14" s="15"/>
      <c r="M14" s="15"/>
    </row>
    <row r="17" spans="1:5" x14ac:dyDescent="0.25">
      <c r="A17" s="20">
        <v>2015</v>
      </c>
      <c r="D17" s="22" t="s">
        <v>35</v>
      </c>
      <c r="E17" s="18"/>
    </row>
    <row r="18" spans="1:5" x14ac:dyDescent="0.25">
      <c r="A18" s="18" t="s">
        <v>22</v>
      </c>
      <c r="B18" s="18" t="s">
        <v>23</v>
      </c>
      <c r="C18" s="18"/>
      <c r="D18" s="22" t="s">
        <v>36</v>
      </c>
      <c r="E18" s="22"/>
    </row>
    <row r="19" spans="1:5" x14ac:dyDescent="0.25">
      <c r="A19" t="s">
        <v>24</v>
      </c>
      <c r="B19" t="s">
        <v>10</v>
      </c>
      <c r="C19" s="19"/>
      <c r="D19" s="19">
        <v>7220.1174838996003</v>
      </c>
      <c r="E19" s="23"/>
    </row>
    <row r="20" spans="1:5" x14ac:dyDescent="0.25">
      <c r="A20" t="s">
        <v>24</v>
      </c>
      <c r="B20" t="s">
        <v>11</v>
      </c>
      <c r="C20" s="19"/>
      <c r="D20" s="19">
        <v>1792.1817576999699</v>
      </c>
      <c r="E20" s="23"/>
    </row>
    <row r="21" spans="1:5" x14ac:dyDescent="0.25">
      <c r="A21" t="s">
        <v>24</v>
      </c>
      <c r="B21" t="s">
        <v>12</v>
      </c>
      <c r="C21" s="19"/>
      <c r="D21" s="19">
        <v>1321.0096742999601</v>
      </c>
      <c r="E21" s="23"/>
    </row>
    <row r="22" spans="1:5" x14ac:dyDescent="0.25">
      <c r="A22" t="s">
        <v>24</v>
      </c>
      <c r="B22" t="s">
        <v>13</v>
      </c>
      <c r="C22" s="19"/>
      <c r="D22" s="19">
        <v>467.63843860002703</v>
      </c>
      <c r="E22" s="23"/>
    </row>
    <row r="23" spans="1:5" x14ac:dyDescent="0.25">
      <c r="A23" t="s">
        <v>24</v>
      </c>
      <c r="B23" t="s">
        <v>14</v>
      </c>
      <c r="C23" s="19"/>
      <c r="D23" s="19">
        <v>215.61250700001401</v>
      </c>
      <c r="E23" s="23"/>
    </row>
    <row r="24" spans="1:5" x14ac:dyDescent="0.25">
      <c r="A24" t="s">
        <v>24</v>
      </c>
      <c r="B24" t="s">
        <v>15</v>
      </c>
      <c r="C24" s="19"/>
      <c r="D24" s="19">
        <v>215.43886960002001</v>
      </c>
      <c r="E24" s="23"/>
    </row>
    <row r="25" spans="1:5" x14ac:dyDescent="0.25">
      <c r="A25" t="s">
        <v>24</v>
      </c>
      <c r="B25" t="s">
        <v>16</v>
      </c>
      <c r="C25" s="19"/>
      <c r="D25" s="19">
        <v>87.603286599999109</v>
      </c>
      <c r="E25" s="23"/>
    </row>
    <row r="26" spans="1:5" x14ac:dyDescent="0.25">
      <c r="A26" s="27" t="s">
        <v>24</v>
      </c>
      <c r="B26" s="27" t="s">
        <v>17</v>
      </c>
      <c r="C26" s="28"/>
      <c r="D26" s="28">
        <v>76.4117935999992</v>
      </c>
      <c r="E26" s="19">
        <f>SUM(D19:D26)</f>
        <v>11396.013811299588</v>
      </c>
    </row>
    <row r="27" spans="1:5" x14ac:dyDescent="0.25">
      <c r="A27" t="s">
        <v>3</v>
      </c>
      <c r="B27" t="s">
        <v>10</v>
      </c>
      <c r="C27" s="19"/>
      <c r="D27" s="19">
        <v>247.32385620000099</v>
      </c>
      <c r="E27" s="23"/>
    </row>
    <row r="28" spans="1:5" x14ac:dyDescent="0.25">
      <c r="A28" t="s">
        <v>3</v>
      </c>
      <c r="B28" t="s">
        <v>11</v>
      </c>
      <c r="C28" s="19"/>
      <c r="D28" s="19">
        <v>175.04883600000301</v>
      </c>
      <c r="E28" s="23"/>
    </row>
    <row r="29" spans="1:5" x14ac:dyDescent="0.25">
      <c r="A29" t="s">
        <v>3</v>
      </c>
      <c r="B29" t="s">
        <v>12</v>
      </c>
      <c r="C29" s="19"/>
      <c r="D29" s="19">
        <v>244.07519960000599</v>
      </c>
      <c r="E29" s="23"/>
    </row>
    <row r="30" spans="1:5" x14ac:dyDescent="0.25">
      <c r="A30" t="s">
        <v>3</v>
      </c>
      <c r="B30" t="s">
        <v>13</v>
      </c>
      <c r="C30" s="19"/>
      <c r="D30" s="19">
        <v>268.87173210001203</v>
      </c>
      <c r="E30" s="23"/>
    </row>
    <row r="31" spans="1:5" x14ac:dyDescent="0.25">
      <c r="A31" t="s">
        <v>3</v>
      </c>
      <c r="B31" t="s">
        <v>14</v>
      </c>
      <c r="C31" s="19"/>
      <c r="D31" s="19">
        <v>190.28464490000999</v>
      </c>
      <c r="E31" s="23"/>
    </row>
    <row r="32" spans="1:5" x14ac:dyDescent="0.25">
      <c r="A32" t="s">
        <v>3</v>
      </c>
      <c r="B32" t="s">
        <v>15</v>
      </c>
      <c r="C32" s="19"/>
      <c r="D32" s="19">
        <v>389.238601700022</v>
      </c>
      <c r="E32" s="23"/>
    </row>
    <row r="33" spans="1:5" x14ac:dyDescent="0.25">
      <c r="A33" t="s">
        <v>3</v>
      </c>
      <c r="B33" t="s">
        <v>16</v>
      </c>
      <c r="C33" s="19"/>
      <c r="D33" s="19">
        <v>184.580101300004</v>
      </c>
      <c r="E33" s="23"/>
    </row>
    <row r="34" spans="1:5" x14ac:dyDescent="0.25">
      <c r="A34" s="27" t="s">
        <v>3</v>
      </c>
      <c r="B34" s="27" t="s">
        <v>17</v>
      </c>
      <c r="C34" s="28"/>
      <c r="D34" s="28">
        <v>73.577945999998292</v>
      </c>
      <c r="E34" s="19">
        <f>SUM(D27:D34)</f>
        <v>1773.0009178000562</v>
      </c>
    </row>
    <row r="35" spans="1:5" x14ac:dyDescent="0.25">
      <c r="A35" t="s">
        <v>4</v>
      </c>
      <c r="B35" t="s">
        <v>10</v>
      </c>
      <c r="C35" s="19"/>
      <c r="D35" s="19">
        <v>309.50246230000698</v>
      </c>
      <c r="E35" s="23"/>
    </row>
    <row r="36" spans="1:5" x14ac:dyDescent="0.25">
      <c r="A36" t="s">
        <v>4</v>
      </c>
      <c r="B36" t="s">
        <v>11</v>
      </c>
      <c r="C36" s="19"/>
      <c r="D36" s="19">
        <v>89.303850400000002</v>
      </c>
      <c r="E36" s="23"/>
    </row>
    <row r="37" spans="1:5" x14ac:dyDescent="0.25">
      <c r="A37" t="s">
        <v>4</v>
      </c>
      <c r="B37" t="s">
        <v>12</v>
      </c>
      <c r="C37" s="19"/>
      <c r="D37" s="19">
        <v>125.28212850000001</v>
      </c>
      <c r="E37" s="23"/>
    </row>
    <row r="38" spans="1:5" x14ac:dyDescent="0.25">
      <c r="A38" t="s">
        <v>4</v>
      </c>
      <c r="B38" t="s">
        <v>13</v>
      </c>
      <c r="C38" s="19"/>
      <c r="D38" s="19">
        <v>33.025905599999803</v>
      </c>
      <c r="E38" s="23"/>
    </row>
    <row r="39" spans="1:5" x14ac:dyDescent="0.25">
      <c r="A39" t="s">
        <v>4</v>
      </c>
      <c r="B39" t="s">
        <v>14</v>
      </c>
      <c r="C39" s="19"/>
      <c r="D39" s="19">
        <v>37.9566427999994</v>
      </c>
      <c r="E39" s="23"/>
    </row>
    <row r="40" spans="1:5" x14ac:dyDescent="0.25">
      <c r="A40" t="s">
        <v>4</v>
      </c>
      <c r="B40" t="s">
        <v>15</v>
      </c>
      <c r="C40" s="19"/>
      <c r="D40" s="19">
        <v>52.635208699999097</v>
      </c>
      <c r="E40" s="23"/>
    </row>
    <row r="41" spans="1:5" x14ac:dyDescent="0.25">
      <c r="A41" t="s">
        <v>4</v>
      </c>
      <c r="B41" t="s">
        <v>16</v>
      </c>
      <c r="C41" s="19"/>
      <c r="D41" s="19">
        <v>20.840737299999898</v>
      </c>
      <c r="E41" s="23"/>
    </row>
    <row r="42" spans="1:5" x14ac:dyDescent="0.25">
      <c r="A42" s="27" t="s">
        <v>4</v>
      </c>
      <c r="B42" s="27" t="s">
        <v>17</v>
      </c>
      <c r="C42" s="28"/>
      <c r="D42" s="28">
        <v>45.8009325999992</v>
      </c>
      <c r="E42" s="19">
        <f>SUM(D35:D42)</f>
        <v>714.34786820000431</v>
      </c>
    </row>
    <row r="43" spans="1:5" x14ac:dyDescent="0.25">
      <c r="A43" t="s">
        <v>25</v>
      </c>
      <c r="B43" t="s">
        <v>10</v>
      </c>
      <c r="C43" s="19"/>
      <c r="D43" s="19">
        <v>4.4000000000000002E-6</v>
      </c>
      <c r="E43" s="23"/>
    </row>
    <row r="44" spans="1:5" x14ac:dyDescent="0.25">
      <c r="A44" t="s">
        <v>25</v>
      </c>
      <c r="B44" t="s">
        <v>11</v>
      </c>
      <c r="C44" s="19"/>
      <c r="D44" s="19">
        <v>3.9901000000000103E-3</v>
      </c>
      <c r="E44" s="23"/>
    </row>
    <row r="45" spans="1:5" x14ac:dyDescent="0.25">
      <c r="A45" t="s">
        <v>25</v>
      </c>
      <c r="B45" t="s">
        <v>12</v>
      </c>
      <c r="C45" s="19"/>
      <c r="D45" s="19">
        <v>1.72847039999973</v>
      </c>
      <c r="E45" s="23"/>
    </row>
    <row r="46" spans="1:5" x14ac:dyDescent="0.25">
      <c r="A46" t="s">
        <v>25</v>
      </c>
      <c r="B46" t="s">
        <v>13</v>
      </c>
      <c r="C46" s="19"/>
      <c r="D46" s="19">
        <v>0.8388330999998721</v>
      </c>
      <c r="E46" s="23"/>
    </row>
    <row r="47" spans="1:5" x14ac:dyDescent="0.25">
      <c r="A47" t="s">
        <v>25</v>
      </c>
      <c r="B47" t="s">
        <v>14</v>
      </c>
      <c r="C47" s="19"/>
      <c r="D47" s="19">
        <v>0.603285699999911</v>
      </c>
      <c r="E47" s="23"/>
    </row>
    <row r="48" spans="1:5" x14ac:dyDescent="0.25">
      <c r="A48" t="s">
        <v>25</v>
      </c>
      <c r="B48" t="s">
        <v>15</v>
      </c>
      <c r="C48" s="19"/>
      <c r="D48" s="19">
        <v>0.66370779999987806</v>
      </c>
      <c r="E48" s="23"/>
    </row>
    <row r="49" spans="1:5" x14ac:dyDescent="0.25">
      <c r="A49" t="s">
        <v>25</v>
      </c>
      <c r="B49" t="s">
        <v>16</v>
      </c>
      <c r="C49" s="19"/>
      <c r="D49" s="19">
        <v>0.522623399999954</v>
      </c>
      <c r="E49" s="23"/>
    </row>
    <row r="50" spans="1:5" x14ac:dyDescent="0.25">
      <c r="A50" s="27" t="s">
        <v>25</v>
      </c>
      <c r="B50" s="27" t="s">
        <v>17</v>
      </c>
      <c r="C50" s="28"/>
      <c r="D50" s="28">
        <v>1.14060769999986</v>
      </c>
      <c r="E50" s="19">
        <f>SUM(D43:D50)</f>
        <v>5.5015225999992046</v>
      </c>
    </row>
    <row r="51" spans="1:5" x14ac:dyDescent="0.25">
      <c r="A51" t="s">
        <v>26</v>
      </c>
      <c r="B51" t="s">
        <v>10</v>
      </c>
      <c r="C51" s="19"/>
      <c r="D51" s="19">
        <v>46.904867399999503</v>
      </c>
      <c r="E51" s="23"/>
    </row>
    <row r="52" spans="1:5" x14ac:dyDescent="0.25">
      <c r="A52" t="s">
        <v>26</v>
      </c>
      <c r="B52" t="s">
        <v>11</v>
      </c>
      <c r="C52" s="19"/>
      <c r="D52" s="19">
        <v>81.488252699997403</v>
      </c>
      <c r="E52" s="23"/>
    </row>
    <row r="53" spans="1:5" x14ac:dyDescent="0.25">
      <c r="A53" t="s">
        <v>26</v>
      </c>
      <c r="B53" t="s">
        <v>12</v>
      </c>
      <c r="C53" s="19"/>
      <c r="D53" s="19">
        <v>85.569021199999099</v>
      </c>
      <c r="E53" s="23"/>
    </row>
    <row r="54" spans="1:5" x14ac:dyDescent="0.25">
      <c r="A54" t="s">
        <v>26</v>
      </c>
      <c r="B54" t="s">
        <v>13</v>
      </c>
      <c r="C54" s="19"/>
      <c r="D54" s="19">
        <v>54.378504799992697</v>
      </c>
      <c r="E54" s="23"/>
    </row>
    <row r="55" spans="1:5" x14ac:dyDescent="0.25">
      <c r="A55" t="s">
        <v>26</v>
      </c>
      <c r="B55" t="s">
        <v>14</v>
      </c>
      <c r="C55" s="19"/>
      <c r="D55" s="19">
        <v>34.044507500001501</v>
      </c>
      <c r="E55" s="23"/>
    </row>
    <row r="56" spans="1:5" x14ac:dyDescent="0.25">
      <c r="A56" t="s">
        <v>26</v>
      </c>
      <c r="B56" t="s">
        <v>15</v>
      </c>
      <c r="C56" s="19"/>
      <c r="D56" s="19">
        <v>55.396130399989104</v>
      </c>
      <c r="E56" s="23"/>
    </row>
    <row r="57" spans="1:5" x14ac:dyDescent="0.25">
      <c r="A57" s="29" t="s">
        <v>26</v>
      </c>
      <c r="B57" s="29" t="s">
        <v>16</v>
      </c>
      <c r="C57" s="30"/>
      <c r="D57" s="30">
        <v>25.572011599999403</v>
      </c>
      <c r="E57" s="19"/>
    </row>
    <row r="58" spans="1:5" x14ac:dyDescent="0.25">
      <c r="A58" s="27" t="s">
        <v>26</v>
      </c>
      <c r="B58" s="27" t="s">
        <v>17</v>
      </c>
      <c r="C58" s="28"/>
      <c r="D58" s="28">
        <v>54.866963100001797</v>
      </c>
      <c r="E58" s="19">
        <f>SUM(D51:D58)</f>
        <v>438.22025869998049</v>
      </c>
    </row>
    <row r="59" spans="1:5" x14ac:dyDescent="0.25">
      <c r="A59" t="s">
        <v>7</v>
      </c>
      <c r="B59" t="s">
        <v>10</v>
      </c>
      <c r="C59" s="19"/>
      <c r="D59" s="19">
        <v>853.30743995696798</v>
      </c>
      <c r="E59" s="23"/>
    </row>
    <row r="60" spans="1:5" x14ac:dyDescent="0.25">
      <c r="A60" t="s">
        <v>7</v>
      </c>
      <c r="B60" t="s">
        <v>11</v>
      </c>
      <c r="C60" s="19"/>
      <c r="D60" s="19">
        <v>831.77484380197302</v>
      </c>
      <c r="E60" s="23"/>
    </row>
    <row r="61" spans="1:5" x14ac:dyDescent="0.25">
      <c r="A61" t="s">
        <v>7</v>
      </c>
      <c r="B61" t="s">
        <v>12</v>
      </c>
      <c r="C61" s="19"/>
      <c r="D61" s="19">
        <v>1210.05784922932</v>
      </c>
      <c r="E61" s="23"/>
    </row>
    <row r="62" spans="1:5" x14ac:dyDescent="0.25">
      <c r="A62" t="s">
        <v>7</v>
      </c>
      <c r="B62" t="s">
        <v>13</v>
      </c>
      <c r="C62" s="19"/>
      <c r="D62" s="19">
        <v>130.437880720527</v>
      </c>
      <c r="E62" s="23"/>
    </row>
    <row r="63" spans="1:5" x14ac:dyDescent="0.25">
      <c r="A63" t="s">
        <v>7</v>
      </c>
      <c r="B63" t="s">
        <v>14</v>
      </c>
      <c r="C63" s="19"/>
      <c r="D63" s="19">
        <v>77.054338960750002</v>
      </c>
      <c r="E63" s="23"/>
    </row>
    <row r="64" spans="1:5" x14ac:dyDescent="0.25">
      <c r="A64" t="s">
        <v>7</v>
      </c>
      <c r="B64" t="s">
        <v>15</v>
      </c>
      <c r="C64" s="19"/>
      <c r="D64" s="19">
        <v>66.188502599999907</v>
      </c>
      <c r="E64" s="23"/>
    </row>
    <row r="65" spans="1:5" x14ac:dyDescent="0.25">
      <c r="A65" t="s">
        <v>7</v>
      </c>
      <c r="B65" t="s">
        <v>16</v>
      </c>
      <c r="C65" s="19"/>
      <c r="D65" s="19">
        <v>7.0009980999999994</v>
      </c>
      <c r="E65" s="23"/>
    </row>
    <row r="66" spans="1:5" x14ac:dyDescent="0.25">
      <c r="A66" s="27" t="s">
        <v>7</v>
      </c>
      <c r="B66" s="27" t="s">
        <v>17</v>
      </c>
      <c r="C66" s="28"/>
      <c r="D66" s="28">
        <v>0.34683510000000001</v>
      </c>
      <c r="E66" s="19">
        <f>SUM(D59:D66)</f>
        <v>3176.1686884695382</v>
      </c>
    </row>
    <row r="67" spans="1:5" x14ac:dyDescent="0.25">
      <c r="A67" t="s">
        <v>27</v>
      </c>
      <c r="B67" t="s">
        <v>10</v>
      </c>
      <c r="C67" s="19"/>
      <c r="D67" s="19">
        <v>21.7475451</v>
      </c>
      <c r="E67" s="23"/>
    </row>
    <row r="68" spans="1:5" x14ac:dyDescent="0.25">
      <c r="A68" t="s">
        <v>27</v>
      </c>
      <c r="B68" t="s">
        <v>11</v>
      </c>
      <c r="C68" s="19"/>
      <c r="D68" s="19">
        <v>8.6673986999999197</v>
      </c>
      <c r="E68" s="23"/>
    </row>
    <row r="69" spans="1:5" x14ac:dyDescent="0.25">
      <c r="A69" t="s">
        <v>27</v>
      </c>
      <c r="B69" t="s">
        <v>12</v>
      </c>
      <c r="C69" s="19"/>
      <c r="D69" s="19">
        <v>0.772698199999996</v>
      </c>
      <c r="E69" s="23"/>
    </row>
    <row r="70" spans="1:5" x14ac:dyDescent="0.25">
      <c r="A70" t="s">
        <v>27</v>
      </c>
      <c r="B70" t="s">
        <v>13</v>
      </c>
      <c r="C70" s="19"/>
      <c r="D70" s="19">
        <v>0.72565289999999694</v>
      </c>
      <c r="E70" s="23"/>
    </row>
    <row r="71" spans="1:5" x14ac:dyDescent="0.25">
      <c r="A71" t="s">
        <v>27</v>
      </c>
      <c r="B71" t="s">
        <v>14</v>
      </c>
      <c r="C71" s="19"/>
      <c r="D71" s="19">
        <v>0.178242700000001</v>
      </c>
      <c r="E71" s="23"/>
    </row>
    <row r="72" spans="1:5" x14ac:dyDescent="0.25">
      <c r="A72" t="s">
        <v>27</v>
      </c>
      <c r="B72" t="s">
        <v>15</v>
      </c>
      <c r="C72" s="19"/>
      <c r="D72" s="19">
        <v>0.18415890000000201</v>
      </c>
      <c r="E72" s="23"/>
    </row>
    <row r="73" spans="1:5" x14ac:dyDescent="0.25">
      <c r="A73" t="s">
        <v>27</v>
      </c>
      <c r="B73" t="s">
        <v>16</v>
      </c>
      <c r="C73" s="19"/>
      <c r="D73" s="19">
        <v>0.11511700000000001</v>
      </c>
      <c r="E73" s="23"/>
    </row>
    <row r="74" spans="1:5" x14ac:dyDescent="0.25">
      <c r="A74" s="27" t="s">
        <v>27</v>
      </c>
      <c r="B74" s="27" t="s">
        <v>17</v>
      </c>
      <c r="C74" s="28"/>
      <c r="D74" s="28">
        <v>0.97485739999999399</v>
      </c>
      <c r="E74" s="28">
        <f>SUM(D67:D74)</f>
        <v>33.365670899999898</v>
      </c>
    </row>
    <row r="75" spans="1:5" x14ac:dyDescent="0.25">
      <c r="A75" t="s">
        <v>28</v>
      </c>
      <c r="B75" t="s">
        <v>10</v>
      </c>
      <c r="C75" s="19"/>
      <c r="D75" s="19">
        <v>258.96050630000002</v>
      </c>
      <c r="E75" s="19">
        <f>SUM(E19:E74)</f>
        <v>17536.618737969166</v>
      </c>
    </row>
  </sheetData>
  <mergeCells count="1">
    <mergeCell ref="A14:I14"/>
  </mergeCells>
  <pageMargins left="0.7" right="0.7" top="0.75" bottom="0.75" header="0.3" footer="0.3"/>
  <pageSetup scale="84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90" zoomScaleNormal="90" zoomScalePageLayoutView="90" workbookViewId="0"/>
  </sheetViews>
  <sheetFormatPr defaultColWidth="8.85546875" defaultRowHeight="15" x14ac:dyDescent="0.25"/>
  <cols>
    <col min="1" max="1" width="17.42578125" customWidth="1"/>
    <col min="2" max="8" width="10.28515625" customWidth="1"/>
    <col min="9" max="9" width="10.7109375" customWidth="1"/>
  </cols>
  <sheetData>
    <row r="1" spans="1:13" ht="15.95" x14ac:dyDescent="0.2">
      <c r="A1" s="1" t="s">
        <v>21</v>
      </c>
      <c r="B1" s="2"/>
      <c r="C1" s="2"/>
      <c r="D1" s="2"/>
      <c r="E1" s="2"/>
      <c r="F1" s="2"/>
      <c r="G1" s="2"/>
      <c r="H1" s="2"/>
      <c r="I1" s="3"/>
    </row>
    <row r="2" spans="1:13" ht="15.95" x14ac:dyDescent="0.2">
      <c r="A2" s="12" t="s">
        <v>19</v>
      </c>
      <c r="B2" s="2"/>
      <c r="C2" s="2"/>
      <c r="D2" s="2"/>
      <c r="E2" s="2"/>
      <c r="F2" s="2"/>
      <c r="G2" s="2"/>
      <c r="H2" s="2"/>
      <c r="I2" s="3"/>
    </row>
    <row r="3" spans="1:13" ht="45.75" thickBot="1" x14ac:dyDescent="0.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x14ac:dyDescent="0.25">
      <c r="A4" s="6" t="s">
        <v>10</v>
      </c>
      <c r="B4" s="7">
        <f>+Tonnage!B4</f>
        <v>7220.1174838996003</v>
      </c>
      <c r="C4" s="7">
        <f>+Tonnage!C4</f>
        <v>247.32385620000099</v>
      </c>
      <c r="D4" s="7">
        <f>+Tonnage!D4</f>
        <v>309.50246230000698</v>
      </c>
      <c r="E4" s="7">
        <f>+Tonnage!E4</f>
        <v>4.4000000000000002E-6</v>
      </c>
      <c r="F4" s="7">
        <f>+Tonnage!F4</f>
        <v>46.904867399999503</v>
      </c>
      <c r="G4" s="7">
        <f>+Tonnage!G4</f>
        <v>853.30743995696798</v>
      </c>
      <c r="H4" s="7">
        <f>+Tonnage!H4</f>
        <v>21.7475451</v>
      </c>
      <c r="I4" s="7">
        <f>+Tonnage!I4</f>
        <v>8698.9036592565753</v>
      </c>
    </row>
    <row r="5" spans="1:13" x14ac:dyDescent="0.25">
      <c r="A5" s="6" t="s">
        <v>11</v>
      </c>
      <c r="B5" s="7">
        <f>+Tonnage!B5</f>
        <v>1792.1817576999699</v>
      </c>
      <c r="C5" s="7">
        <f>+Tonnage!C5</f>
        <v>175.04883600000301</v>
      </c>
      <c r="D5" s="7">
        <f>+Tonnage!D5</f>
        <v>89.303850400000002</v>
      </c>
      <c r="E5" s="7">
        <f>+Tonnage!E5</f>
        <v>3.9901000000000103E-3</v>
      </c>
      <c r="F5" s="7">
        <f>+Tonnage!F5</f>
        <v>81.488252699997403</v>
      </c>
      <c r="G5" s="7">
        <f>+Tonnage!G5</f>
        <v>831.77484380197302</v>
      </c>
      <c r="H5" s="7">
        <f>+Tonnage!H5</f>
        <v>8.6673986999999197</v>
      </c>
      <c r="I5" s="7">
        <f>+Tonnage!I5</f>
        <v>2978.4689294019431</v>
      </c>
    </row>
    <row r="6" spans="1:13" x14ac:dyDescent="0.25">
      <c r="A6" s="6" t="s">
        <v>12</v>
      </c>
      <c r="B6" s="7">
        <f>+Tonnage!B6</f>
        <v>1321.0096742999601</v>
      </c>
      <c r="C6" s="7">
        <f>+Tonnage!C6</f>
        <v>244.07519960000599</v>
      </c>
      <c r="D6" s="7">
        <f>+Tonnage!D6</f>
        <v>125.28212850000001</v>
      </c>
      <c r="E6" s="7">
        <f>+Tonnage!E6</f>
        <v>1.72847039999973</v>
      </c>
      <c r="F6" s="7">
        <f>+Tonnage!F6</f>
        <v>85.569021199999099</v>
      </c>
      <c r="G6" s="7">
        <f>+Tonnage!G6</f>
        <v>1210.05784922932</v>
      </c>
      <c r="H6" s="7">
        <f>+Tonnage!H6</f>
        <v>0.772698199999996</v>
      </c>
      <c r="I6" s="7">
        <f>+Tonnage!I6</f>
        <v>2988.4950414292848</v>
      </c>
    </row>
    <row r="7" spans="1:13" x14ac:dyDescent="0.25">
      <c r="A7" s="6" t="s">
        <v>13</v>
      </c>
      <c r="B7" s="7">
        <f>+Tonnage!B7</f>
        <v>467.63843860002703</v>
      </c>
      <c r="C7" s="7">
        <f>+Tonnage!C7</f>
        <v>268.87173210001203</v>
      </c>
      <c r="D7" s="7">
        <f>+Tonnage!D7</f>
        <v>33.025905599999803</v>
      </c>
      <c r="E7" s="7">
        <f>+Tonnage!E7</f>
        <v>0.8388330999998721</v>
      </c>
      <c r="F7" s="7">
        <f>+Tonnage!F7</f>
        <v>54.378504799992697</v>
      </c>
      <c r="G7" s="7">
        <f>+Tonnage!G7</f>
        <v>130.437880720527</v>
      </c>
      <c r="H7" s="7">
        <f>+Tonnage!H7</f>
        <v>0.72565289999999694</v>
      </c>
      <c r="I7" s="7">
        <f>+Tonnage!I7</f>
        <v>955.91694782055833</v>
      </c>
    </row>
    <row r="8" spans="1:13" x14ac:dyDescent="0.25">
      <c r="A8" s="6" t="s">
        <v>14</v>
      </c>
      <c r="B8" s="7">
        <f>+Tonnage!B8</f>
        <v>215.61250700001401</v>
      </c>
      <c r="C8" s="7">
        <f>+Tonnage!C8</f>
        <v>190.28464490000999</v>
      </c>
      <c r="D8" s="7">
        <f>+Tonnage!D8</f>
        <v>37.9566427999994</v>
      </c>
      <c r="E8" s="7">
        <f>+Tonnage!E8</f>
        <v>0.603285699999911</v>
      </c>
      <c r="F8" s="7">
        <f>+Tonnage!F8</f>
        <v>34.044507500001501</v>
      </c>
      <c r="G8" s="7">
        <f>+Tonnage!G8</f>
        <v>77.054338960750002</v>
      </c>
      <c r="H8" s="7">
        <f>+Tonnage!H8</f>
        <v>0.178242700000001</v>
      </c>
      <c r="I8" s="7">
        <f>+Tonnage!I8</f>
        <v>555.73416956077483</v>
      </c>
    </row>
    <row r="9" spans="1:13" x14ac:dyDescent="0.25">
      <c r="A9" s="6" t="s">
        <v>15</v>
      </c>
      <c r="B9" s="7">
        <f>+Tonnage!B9</f>
        <v>215.43886960002001</v>
      </c>
      <c r="C9" s="7">
        <f>+Tonnage!C9</f>
        <v>389.238601700022</v>
      </c>
      <c r="D9" s="7">
        <f>+Tonnage!D9</f>
        <v>52.635208699999097</v>
      </c>
      <c r="E9" s="7">
        <f>+Tonnage!E9</f>
        <v>0.66370779999987806</v>
      </c>
      <c r="F9" s="7">
        <f>+Tonnage!F9</f>
        <v>55.396130399989104</v>
      </c>
      <c r="G9" s="7">
        <f>+Tonnage!G9</f>
        <v>66.188502599999907</v>
      </c>
      <c r="H9" s="7">
        <f>+Tonnage!H9</f>
        <v>0.18415890000000201</v>
      </c>
      <c r="I9" s="7">
        <f>+Tonnage!I9</f>
        <v>779.74517970003012</v>
      </c>
    </row>
    <row r="10" spans="1:13" x14ac:dyDescent="0.25">
      <c r="A10" s="6" t="s">
        <v>16</v>
      </c>
      <c r="B10" s="7">
        <f>+Tonnage!B10</f>
        <v>87.603286599999109</v>
      </c>
      <c r="C10" s="7">
        <f>+Tonnage!C10</f>
        <v>184.580101300004</v>
      </c>
      <c r="D10" s="7">
        <f>+Tonnage!D10</f>
        <v>20.840737299999898</v>
      </c>
      <c r="E10" s="7">
        <f>+Tonnage!E10</f>
        <v>0.522623399999954</v>
      </c>
      <c r="F10" s="7">
        <f>+Tonnage!F10</f>
        <v>25.572011599999403</v>
      </c>
      <c r="G10" s="7">
        <f>+Tonnage!G10</f>
        <v>7.0009980999999994</v>
      </c>
      <c r="H10" s="7">
        <f>+Tonnage!H10</f>
        <v>0.11511700000000001</v>
      </c>
      <c r="I10" s="7">
        <f>+Tonnage!I10</f>
        <v>326.23487530000239</v>
      </c>
    </row>
    <row r="11" spans="1:13" x14ac:dyDescent="0.25">
      <c r="A11" s="6" t="s">
        <v>17</v>
      </c>
      <c r="B11" s="7">
        <f>+Tonnage!B11</f>
        <v>76.4117935999992</v>
      </c>
      <c r="C11" s="7">
        <f>+Tonnage!C11</f>
        <v>73.577945999998292</v>
      </c>
      <c r="D11" s="7">
        <f>+Tonnage!D11</f>
        <v>45.8009325999992</v>
      </c>
      <c r="E11" s="7">
        <f>+Tonnage!E11</f>
        <v>1.14060769999986</v>
      </c>
      <c r="F11" s="7">
        <f>+Tonnage!F11</f>
        <v>54.866963100001797</v>
      </c>
      <c r="G11" s="7">
        <f>+Tonnage!G11</f>
        <v>0.34683510000000001</v>
      </c>
      <c r="H11" s="7">
        <f>+Tonnage!H11</f>
        <v>0.97485739999999399</v>
      </c>
      <c r="I11" s="7">
        <f>+Tonnage!I11</f>
        <v>253.11993549999835</v>
      </c>
    </row>
    <row r="12" spans="1:13" ht="15.75" thickBot="1" x14ac:dyDescent="0.3">
      <c r="A12" s="10" t="s">
        <v>9</v>
      </c>
      <c r="B12" s="26">
        <f>+Tonnage!B12</f>
        <v>11396.013811299588</v>
      </c>
      <c r="C12" s="26">
        <f>+Tonnage!C12</f>
        <v>1773.0009178000562</v>
      </c>
      <c r="D12" s="26">
        <f>+Tonnage!D12</f>
        <v>714.34786820000431</v>
      </c>
      <c r="E12" s="26">
        <f>+Tonnage!E12</f>
        <v>5.5015225999992046</v>
      </c>
      <c r="F12" s="26">
        <f>+Tonnage!F12</f>
        <v>438.22025869998049</v>
      </c>
      <c r="G12" s="26">
        <f>+Tonnage!G12</f>
        <v>3176.1686884695382</v>
      </c>
      <c r="H12" s="26">
        <f>+Tonnage!H12</f>
        <v>33.365670899999898</v>
      </c>
      <c r="I12" s="26">
        <f>+Tonnage!I12</f>
        <v>17536.618737969169</v>
      </c>
    </row>
    <row r="14" spans="1:13" s="17" customFormat="1" ht="44.1" customHeight="1" x14ac:dyDescent="0.2">
      <c r="A14" s="35" t="str">
        <f>+Value!A14</f>
        <v>SOURCE:  U.S. Department of Transportation (USDOT), Bureau of Transportation Statistics, Freight Analysis Framework, Version 4.3.1, 2016.</v>
      </c>
      <c r="B14" s="35"/>
      <c r="C14" s="35"/>
      <c r="D14" s="35"/>
      <c r="E14" s="35"/>
      <c r="F14" s="35"/>
      <c r="G14" s="35"/>
      <c r="H14" s="35"/>
      <c r="I14" s="35"/>
      <c r="J14" s="16"/>
      <c r="K14" s="16"/>
      <c r="L14" s="16"/>
      <c r="M14" s="16"/>
    </row>
    <row r="17" spans="1:9" ht="45.75" thickBot="1" x14ac:dyDescent="0.3">
      <c r="A17" s="4" t="s">
        <v>1</v>
      </c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</row>
    <row r="18" spans="1:9" x14ac:dyDescent="0.25">
      <c r="A18" s="6" t="s">
        <v>10</v>
      </c>
      <c r="B18" s="33">
        <f>+B4/B$12</f>
        <v>0.6335651749334118</v>
      </c>
      <c r="C18" s="33">
        <f t="shared" ref="C18:I18" si="0">+C4/C$12</f>
        <v>0.13949448853465965</v>
      </c>
      <c r="D18" s="33">
        <f t="shared" si="0"/>
        <v>0.43326574639311721</v>
      </c>
      <c r="E18" s="33">
        <f t="shared" si="0"/>
        <v>7.9977859220293608E-7</v>
      </c>
      <c r="F18" s="33">
        <f t="shared" si="0"/>
        <v>0.10703491330854255</v>
      </c>
      <c r="G18" s="33">
        <f t="shared" si="0"/>
        <v>0.26865935775222971</v>
      </c>
      <c r="H18" s="33">
        <f t="shared" si="0"/>
        <v>0.65179403001304748</v>
      </c>
      <c r="I18" s="33">
        <f t="shared" si="0"/>
        <v>0.49604224105199163</v>
      </c>
    </row>
    <row r="19" spans="1:9" x14ac:dyDescent="0.25">
      <c r="A19" s="6" t="s">
        <v>11</v>
      </c>
      <c r="B19" s="33">
        <f t="shared" ref="B19:I19" si="1">+B5/B$12</f>
        <v>0.15726391590741601</v>
      </c>
      <c r="C19" s="33">
        <f t="shared" si="1"/>
        <v>9.8730256844539052E-2</v>
      </c>
      <c r="D19" s="33">
        <f t="shared" si="1"/>
        <v>0.1250145123621991</v>
      </c>
      <c r="E19" s="33">
        <f t="shared" si="1"/>
        <v>7.252719456247598E-4</v>
      </c>
      <c r="F19" s="33">
        <f t="shared" si="1"/>
        <v>0.1859527282963585</v>
      </c>
      <c r="G19" s="33">
        <f t="shared" si="1"/>
        <v>0.26187993314762203</v>
      </c>
      <c r="H19" s="33">
        <f t="shared" si="1"/>
        <v>0.25976995115659268</v>
      </c>
      <c r="I19" s="33">
        <f t="shared" si="1"/>
        <v>0.16984282853530663</v>
      </c>
    </row>
    <row r="20" spans="1:9" x14ac:dyDescent="0.25">
      <c r="A20" s="6" t="s">
        <v>12</v>
      </c>
      <c r="B20" s="33">
        <f t="shared" ref="B20:I20" si="2">+B6/B$12</f>
        <v>0.11591857435186047</v>
      </c>
      <c r="C20" s="33">
        <f t="shared" si="2"/>
        <v>0.13766219585653405</v>
      </c>
      <c r="D20" s="33">
        <f t="shared" si="2"/>
        <v>0.17537971914955489</v>
      </c>
      <c r="E20" s="33">
        <f t="shared" si="2"/>
        <v>0.31418036890368856</v>
      </c>
      <c r="F20" s="33">
        <f t="shared" si="2"/>
        <v>0.19526486852489941</v>
      </c>
      <c r="G20" s="33">
        <f t="shared" si="2"/>
        <v>0.38098034705215733</v>
      </c>
      <c r="H20" s="33">
        <f t="shared" si="2"/>
        <v>2.3158479333919173E-2</v>
      </c>
      <c r="I20" s="33">
        <f t="shared" si="2"/>
        <v>0.17041455288976465</v>
      </c>
    </row>
    <row r="21" spans="1:9" x14ac:dyDescent="0.25">
      <c r="A21" s="6" t="s">
        <v>13</v>
      </c>
      <c r="B21" s="33">
        <f t="shared" ref="B21:I21" si="3">+B7/B$12</f>
        <v>4.1035264290075313E-2</v>
      </c>
      <c r="C21" s="33">
        <f t="shared" si="3"/>
        <v>0.15164782454463066</v>
      </c>
      <c r="D21" s="33">
        <f t="shared" si="3"/>
        <v>4.6232244919016341E-2</v>
      </c>
      <c r="E21" s="33">
        <f t="shared" si="3"/>
        <v>0.15247289904798236</v>
      </c>
      <c r="F21" s="33">
        <f t="shared" si="3"/>
        <v>0.12408943612354068</v>
      </c>
      <c r="G21" s="33">
        <f t="shared" si="3"/>
        <v>4.1067680439661886E-2</v>
      </c>
      <c r="H21" s="33">
        <f t="shared" si="3"/>
        <v>2.1748488204383722E-2</v>
      </c>
      <c r="I21" s="33">
        <f t="shared" si="3"/>
        <v>5.4509763946163005E-2</v>
      </c>
    </row>
    <row r="22" spans="1:9" x14ac:dyDescent="0.25">
      <c r="A22" s="6" t="s">
        <v>14</v>
      </c>
      <c r="B22" s="33">
        <f t="shared" ref="B22:I22" si="4">+B8/B$12</f>
        <v>1.8919993479318695E-2</v>
      </c>
      <c r="C22" s="33">
        <f t="shared" si="4"/>
        <v>0.10732348922645547</v>
      </c>
      <c r="D22" s="33">
        <f t="shared" si="4"/>
        <v>5.3134676380628937E-2</v>
      </c>
      <c r="E22" s="33">
        <f t="shared" si="4"/>
        <v>0.10965795178229354</v>
      </c>
      <c r="F22" s="33">
        <f t="shared" si="4"/>
        <v>7.7688118757899438E-2</v>
      </c>
      <c r="G22" s="33">
        <f t="shared" si="4"/>
        <v>2.4260153196673958E-2</v>
      </c>
      <c r="H22" s="33">
        <f t="shared" si="4"/>
        <v>5.3420984860220976E-3</v>
      </c>
      <c r="I22" s="33">
        <f t="shared" si="4"/>
        <v>3.1689927109924257E-2</v>
      </c>
    </row>
    <row r="23" spans="1:9" x14ac:dyDescent="0.25">
      <c r="A23" s="6" t="s">
        <v>15</v>
      </c>
      <c r="B23" s="33">
        <f t="shared" ref="B23:I23" si="5">+B9/B$12</f>
        <v>1.8904756800698509E-2</v>
      </c>
      <c r="C23" s="33">
        <f t="shared" si="5"/>
        <v>0.21953660474298581</v>
      </c>
      <c r="D23" s="33">
        <f t="shared" si="5"/>
        <v>7.3682880628772596E-2</v>
      </c>
      <c r="E23" s="33">
        <f t="shared" si="5"/>
        <v>0.1206407477086387</v>
      </c>
      <c r="F23" s="33">
        <f t="shared" si="5"/>
        <v>0.12641161447972915</v>
      </c>
      <c r="G23" s="33">
        <f t="shared" si="5"/>
        <v>2.0839101789613498E-2</v>
      </c>
      <c r="H23" s="33">
        <f t="shared" si="5"/>
        <v>5.5194124689398223E-3</v>
      </c>
      <c r="I23" s="33">
        <f t="shared" si="5"/>
        <v>4.446382688424283E-2</v>
      </c>
    </row>
    <row r="24" spans="1:9" x14ac:dyDescent="0.25">
      <c r="A24" s="6" t="s">
        <v>16</v>
      </c>
      <c r="B24" s="33">
        <f t="shared" ref="B24:I24" si="6">+B10/B$12</f>
        <v>7.6871867699157279E-3</v>
      </c>
      <c r="C24" s="33">
        <f t="shared" si="6"/>
        <v>0.10410603821290258</v>
      </c>
      <c r="D24" s="33">
        <f t="shared" si="6"/>
        <v>2.9174493587436411E-2</v>
      </c>
      <c r="E24" s="33">
        <f t="shared" si="6"/>
        <v>9.4996137978244341E-2</v>
      </c>
      <c r="F24" s="33">
        <f t="shared" si="6"/>
        <v>5.8354243311025962E-2</v>
      </c>
      <c r="G24" s="33">
        <f t="shared" si="6"/>
        <v>2.2042274156960744E-3</v>
      </c>
      <c r="H24" s="33">
        <f t="shared" si="6"/>
        <v>3.4501629038126238E-3</v>
      </c>
      <c r="I24" s="33">
        <f t="shared" si="6"/>
        <v>1.8603065971529588E-2</v>
      </c>
    </row>
    <row r="25" spans="1:9" x14ac:dyDescent="0.25">
      <c r="A25" s="6" t="s">
        <v>17</v>
      </c>
      <c r="B25" s="33">
        <f t="shared" ref="B25:I25" si="7">+B11/B$12</f>
        <v>6.705133467303624E-3</v>
      </c>
      <c r="C25" s="33">
        <f t="shared" si="7"/>
        <v>4.149910203729279E-2</v>
      </c>
      <c r="D25" s="33">
        <f t="shared" si="7"/>
        <v>6.4115726579274654E-2</v>
      </c>
      <c r="E25" s="33">
        <f t="shared" si="7"/>
        <v>0.20732582285493564</v>
      </c>
      <c r="F25" s="33">
        <f t="shared" si="7"/>
        <v>0.12520407719800436</v>
      </c>
      <c r="G25" s="33">
        <f t="shared" si="7"/>
        <v>1.0919920634540517E-4</v>
      </c>
      <c r="H25" s="33">
        <f t="shared" si="7"/>
        <v>2.921737743328269E-2</v>
      </c>
      <c r="I25" s="33">
        <f t="shared" si="7"/>
        <v>1.4433793611077328E-2</v>
      </c>
    </row>
    <row r="26" spans="1:9" ht="15.75" thickBot="1" x14ac:dyDescent="0.3">
      <c r="A26" s="10" t="s">
        <v>9</v>
      </c>
      <c r="B26" s="34">
        <f>SUM(B18:B25)</f>
        <v>1.0000000000000002</v>
      </c>
      <c r="C26" s="34">
        <f t="shared" ref="C26:I26" si="8">SUM(C18:C25)</f>
        <v>1</v>
      </c>
      <c r="D26" s="34">
        <f t="shared" si="8"/>
        <v>1</v>
      </c>
      <c r="E26" s="34">
        <f t="shared" si="8"/>
        <v>1</v>
      </c>
      <c r="F26" s="34">
        <f t="shared" si="8"/>
        <v>1</v>
      </c>
      <c r="G26" s="34">
        <f t="shared" si="8"/>
        <v>0.99999999999999989</v>
      </c>
      <c r="H26" s="34">
        <f t="shared" si="8"/>
        <v>1.0000000000000002</v>
      </c>
      <c r="I26" s="34">
        <f t="shared" si="8"/>
        <v>1</v>
      </c>
    </row>
    <row r="27" spans="1:9" x14ac:dyDescent="0.25">
      <c r="B27" s="19"/>
      <c r="C27" s="19"/>
      <c r="D27" s="19"/>
      <c r="E27" s="19"/>
      <c r="F27" s="19"/>
      <c r="G27" s="19"/>
      <c r="H27" s="19"/>
      <c r="I27" s="19"/>
    </row>
    <row r="28" spans="1:9" x14ac:dyDescent="0.25">
      <c r="B28" s="19"/>
      <c r="C28" s="19"/>
      <c r="D28" s="19"/>
      <c r="E28" s="19"/>
      <c r="F28" s="19"/>
      <c r="G28" s="19"/>
      <c r="H28" s="19"/>
      <c r="I28" s="19"/>
    </row>
    <row r="29" spans="1:9" x14ac:dyDescent="0.25">
      <c r="B29" s="19"/>
      <c r="C29" s="19"/>
      <c r="D29" s="19"/>
      <c r="E29" s="19"/>
      <c r="F29" s="19"/>
      <c r="G29" s="19"/>
      <c r="H29" s="19"/>
      <c r="I29" s="19"/>
    </row>
  </sheetData>
  <mergeCells count="1">
    <mergeCell ref="A14:I14"/>
  </mergeCells>
  <pageMargins left="0.7" right="0.7" top="0.75" bottom="0.75" header="0.3" footer="0.3"/>
  <pageSetup scale="84" orientation="portrait" horizontalDpi="4294967292" verticalDpi="4294967292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D0AA6AB1A46479B571488EB201718" ma:contentTypeVersion="0" ma:contentTypeDescription="Create a new document." ma:contentTypeScope="" ma:versionID="6016b5a84c08325848ef696772f4d66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14350E-B068-4F0C-B162-874A51AEF2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2EBD4-6CBE-4FC2-AC36-2CB4ABA86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2714D3-A58A-47EA-B73C-2AE23BB1D7CF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Value</vt:lpstr>
      <vt:lpstr>Share of Freight Value</vt:lpstr>
      <vt:lpstr>Ton-Miles</vt:lpstr>
      <vt:lpstr>Share of Ton-Miles</vt:lpstr>
      <vt:lpstr>Tonnage</vt:lpstr>
      <vt:lpstr>Share of Tonnage</vt:lpstr>
      <vt:lpstr>'Share of Freight Value'!Print_Area</vt:lpstr>
      <vt:lpstr>'Share of Ton-Miles'!Print_Area</vt:lpstr>
      <vt:lpstr>'Ton-Miles'!Print_Area</vt:lpstr>
      <vt:lpstr>Tonnage!Print_Area</vt:lpstr>
      <vt:lpstr>Value!Print_Area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Sprung</dc:creator>
  <cp:lastModifiedBy>Solomon, Todd (OST)</cp:lastModifiedBy>
  <cp:lastPrinted>2015-08-06T20:06:41Z</cp:lastPrinted>
  <dcterms:created xsi:type="dcterms:W3CDTF">2013-11-01T20:07:06Z</dcterms:created>
  <dcterms:modified xsi:type="dcterms:W3CDTF">2017-10-02T19:21:54Z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0x01010027AD0AA6AB1A46479B571488EB201718</vt:lpwstr>
  </property>
</Properties>
</file>